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használó\Documents\Dokumentumok 2024-2025\Halásztelek\Fejlesztés\Tetőtér zenetermekkel\"/>
    </mc:Choice>
  </mc:AlternateContent>
  <xr:revisionPtr revIDLastSave="0" documentId="8_{37E604EF-8376-45AF-BC53-9DD8362253EE}" xr6:coauthVersionLast="36" xr6:coauthVersionMax="36" xr10:uidLastSave="{00000000-0000-0000-0000-000000000000}"/>
  <bookViews>
    <workbookView xWindow="0" yWindow="0" windowWidth="28800" windowHeight="11625" tabRatio="755" xr2:uid="{435781CF-7CFE-4836-956E-345BAB4E94B2}"/>
  </bookViews>
  <sheets>
    <sheet name="Főösszesítő" sheetId="20" r:id="rId1"/>
    <sheet name="Összesen" sheetId="19" r:id="rId2"/>
    <sheet name="12. Felvonulási létesítmények" sheetId="18" r:id="rId3"/>
    <sheet name="15. Zsaluzás és állványozás" sheetId="17" r:id="rId4"/>
    <sheet name="21. Irtás, föld és sziklamunka" sheetId="16" r:id="rId5"/>
    <sheet name="31. Helyszíni beton- és vasbeto" sheetId="15" r:id="rId6"/>
    <sheet name="33. Falazás és egyéb kőműves mu" sheetId="14" r:id="rId7"/>
    <sheet name="34. Fém- és könnyű épületszerke" sheetId="13" r:id="rId8"/>
    <sheet name="35. Ácsmunka" sheetId="12" r:id="rId9"/>
    <sheet name="39. Szárazépítés" sheetId="11" r:id="rId10"/>
    <sheet name="41. Tetőfedés" sheetId="10" r:id="rId11"/>
    <sheet name="42. Aljzatkészítés, hideg- és m" sheetId="9" r:id="rId12"/>
    <sheet name="44. Asztalosszerkezetek elhelye" sheetId="8" r:id="rId13"/>
    <sheet name="45. Lakatosszerkezetek elhelyez" sheetId="7" r:id="rId14"/>
    <sheet name="47. Felületképzés (festés, mázo" sheetId="6" r:id="rId15"/>
    <sheet name="48. Szigetelés" sheetId="5" r:id="rId16"/>
    <sheet name="82. Épületgépészeti szerelvénye" sheetId="4" r:id="rId17"/>
    <sheet name="88. Rögzítések, tömítések" sheetId="3" r:id="rId18"/>
    <sheet name="Villanyszerelés" sheetId="2" r:id="rId19"/>
    <sheet name="Épületgépészet" sheetId="21" r:id="rId20"/>
    <sheet name="Szinpadi dobogó " sheetId="1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" i="7" l="1"/>
  <c r="H46" i="7"/>
  <c r="I52" i="8"/>
  <c r="H52" i="8"/>
  <c r="I49" i="8"/>
  <c r="H49" i="8"/>
  <c r="I68" i="11"/>
  <c r="H68" i="11"/>
  <c r="I65" i="11"/>
  <c r="H65" i="11"/>
  <c r="I52" i="11"/>
  <c r="I54" i="11"/>
  <c r="I56" i="11"/>
  <c r="I58" i="11"/>
  <c r="I60" i="11"/>
  <c r="I62" i="11"/>
  <c r="H52" i="11"/>
  <c r="H54" i="11"/>
  <c r="H56" i="11"/>
  <c r="H58" i="11"/>
  <c r="H60" i="11"/>
  <c r="H62" i="11"/>
  <c r="I31" i="7"/>
  <c r="H31" i="7"/>
  <c r="H5" i="21"/>
  <c r="B19" i="19" s="1"/>
  <c r="I50" i="20" s="1"/>
  <c r="H2" i="21"/>
  <c r="I2" i="21"/>
  <c r="I5" i="21" s="1"/>
  <c r="C19" i="19" s="1"/>
  <c r="M50" i="20" s="1"/>
  <c r="I10" i="5"/>
  <c r="H10" i="5"/>
  <c r="I7" i="5"/>
  <c r="H7" i="5"/>
  <c r="I4" i="5"/>
  <c r="I13" i="5" s="1"/>
  <c r="C15" i="19" s="1"/>
  <c r="M45" i="20" s="1"/>
  <c r="H4" i="5"/>
  <c r="H13" i="5" s="1"/>
  <c r="B15" i="19" s="1"/>
  <c r="I45" i="20" s="1"/>
  <c r="I25" i="18"/>
  <c r="H31" i="18"/>
  <c r="I43" i="11"/>
  <c r="H46" i="11"/>
  <c r="H16" i="12"/>
  <c r="I7" i="12"/>
  <c r="H4" i="13"/>
  <c r="I4" i="14"/>
  <c r="I7" i="15"/>
  <c r="H10" i="15"/>
  <c r="H19" i="18"/>
  <c r="I22" i="18"/>
  <c r="I4" i="1"/>
  <c r="I7" i="1" s="1"/>
  <c r="C20" i="19" s="1"/>
  <c r="M51" i="20" s="1"/>
  <c r="H4" i="1"/>
  <c r="H7" i="1" s="1"/>
  <c r="B20" i="19" s="1"/>
  <c r="I51" i="20" s="1"/>
  <c r="I2" i="2"/>
  <c r="H2" i="2"/>
  <c r="H5" i="2" s="1"/>
  <c r="B18" i="19" s="1"/>
  <c r="I13" i="3"/>
  <c r="H13" i="3"/>
  <c r="I10" i="3"/>
  <c r="H10" i="3"/>
  <c r="I7" i="3"/>
  <c r="H7" i="3"/>
  <c r="I4" i="3"/>
  <c r="H4" i="3"/>
  <c r="I4" i="4"/>
  <c r="H4" i="4"/>
  <c r="I22" i="6"/>
  <c r="H22" i="6"/>
  <c r="I16" i="6"/>
  <c r="H16" i="6"/>
  <c r="I19" i="6"/>
  <c r="H19" i="6"/>
  <c r="I13" i="6"/>
  <c r="H13" i="6"/>
  <c r="I10" i="6"/>
  <c r="H10" i="6"/>
  <c r="I7" i="6"/>
  <c r="H7" i="6"/>
  <c r="I4" i="6"/>
  <c r="I25" i="6" s="1"/>
  <c r="C14" i="19" s="1"/>
  <c r="M44" i="20" s="1"/>
  <c r="H4" i="6"/>
  <c r="I43" i="7"/>
  <c r="H43" i="7"/>
  <c r="I40" i="7"/>
  <c r="H40" i="7"/>
  <c r="I38" i="7"/>
  <c r="H38" i="7"/>
  <c r="I35" i="7"/>
  <c r="H35" i="7"/>
  <c r="I28" i="7"/>
  <c r="H28" i="7"/>
  <c r="I25" i="7"/>
  <c r="H25" i="7"/>
  <c r="I22" i="7"/>
  <c r="H22" i="7"/>
  <c r="I19" i="7"/>
  <c r="H19" i="7"/>
  <c r="I16" i="7"/>
  <c r="H16" i="7"/>
  <c r="I13" i="7"/>
  <c r="H13" i="7"/>
  <c r="I10" i="7"/>
  <c r="H10" i="7"/>
  <c r="I7" i="7"/>
  <c r="H7" i="7"/>
  <c r="I4" i="7"/>
  <c r="H4" i="7"/>
  <c r="I46" i="8"/>
  <c r="H46" i="8"/>
  <c r="I43" i="8"/>
  <c r="H43" i="8"/>
  <c r="I40" i="8"/>
  <c r="H40" i="8"/>
  <c r="I37" i="8"/>
  <c r="H37" i="8"/>
  <c r="I34" i="8"/>
  <c r="H34" i="8"/>
  <c r="I31" i="8"/>
  <c r="H31" i="8"/>
  <c r="I28" i="8"/>
  <c r="H28" i="8"/>
  <c r="I25" i="8"/>
  <c r="H25" i="8"/>
  <c r="I22" i="8"/>
  <c r="H22" i="8"/>
  <c r="I19" i="8"/>
  <c r="H19" i="8"/>
  <c r="I16" i="8"/>
  <c r="H16" i="8"/>
  <c r="I13" i="8"/>
  <c r="H13" i="8"/>
  <c r="I10" i="8"/>
  <c r="H10" i="8"/>
  <c r="I7" i="8"/>
  <c r="H7" i="8"/>
  <c r="I4" i="8"/>
  <c r="H4" i="8"/>
  <c r="I52" i="9"/>
  <c r="H52" i="9"/>
  <c r="I49" i="9"/>
  <c r="H49" i="9"/>
  <c r="I46" i="9"/>
  <c r="H46" i="9"/>
  <c r="I43" i="9"/>
  <c r="H43" i="9"/>
  <c r="I40" i="9"/>
  <c r="H40" i="9"/>
  <c r="I37" i="9"/>
  <c r="H37" i="9"/>
  <c r="I34" i="9"/>
  <c r="H34" i="9"/>
  <c r="I31" i="9"/>
  <c r="H31" i="9"/>
  <c r="I28" i="9"/>
  <c r="H28" i="9"/>
  <c r="I25" i="9"/>
  <c r="H25" i="9"/>
  <c r="I22" i="9"/>
  <c r="H22" i="9"/>
  <c r="I19" i="9"/>
  <c r="H19" i="9"/>
  <c r="I16" i="9"/>
  <c r="H16" i="9"/>
  <c r="I13" i="9"/>
  <c r="H13" i="9"/>
  <c r="I10" i="9"/>
  <c r="H10" i="9"/>
  <c r="I7" i="9"/>
  <c r="H7" i="9"/>
  <c r="I4" i="9"/>
  <c r="H4" i="9"/>
  <c r="I7" i="10"/>
  <c r="H7" i="10"/>
  <c r="I4" i="10"/>
  <c r="I10" i="10" s="1"/>
  <c r="C10" i="19" s="1"/>
  <c r="M40" i="20" s="1"/>
  <c r="H4" i="10"/>
  <c r="H10" i="10" s="1"/>
  <c r="B10" i="19" s="1"/>
  <c r="I40" i="20" s="1"/>
  <c r="I49" i="11"/>
  <c r="H49" i="11"/>
  <c r="I46" i="11"/>
  <c r="H43" i="11"/>
  <c r="I40" i="11"/>
  <c r="H40" i="11"/>
  <c r="I37" i="11"/>
  <c r="H37" i="11"/>
  <c r="I34" i="11"/>
  <c r="H34" i="11"/>
  <c r="I31" i="11"/>
  <c r="H31" i="11"/>
  <c r="I28" i="11"/>
  <c r="H28" i="11"/>
  <c r="I25" i="11"/>
  <c r="H25" i="11"/>
  <c r="I22" i="11"/>
  <c r="H22" i="11"/>
  <c r="I19" i="11"/>
  <c r="H19" i="11"/>
  <c r="I16" i="11"/>
  <c r="H16" i="11"/>
  <c r="I13" i="11"/>
  <c r="H13" i="11"/>
  <c r="I10" i="11"/>
  <c r="H10" i="11"/>
  <c r="I7" i="11"/>
  <c r="H7" i="11"/>
  <c r="I4" i="11"/>
  <c r="H4" i="11"/>
  <c r="I19" i="12"/>
  <c r="H19" i="12"/>
  <c r="I16" i="12"/>
  <c r="I13" i="12"/>
  <c r="H13" i="12"/>
  <c r="I10" i="12"/>
  <c r="H10" i="12"/>
  <c r="H7" i="12"/>
  <c r="I4" i="12"/>
  <c r="H4" i="12"/>
  <c r="I4" i="13"/>
  <c r="H7" i="13"/>
  <c r="B7" i="19" s="1"/>
  <c r="I37" i="20" s="1"/>
  <c r="H4" i="14"/>
  <c r="I10" i="15"/>
  <c r="H7" i="15"/>
  <c r="I4" i="15"/>
  <c r="I13" i="15" s="1"/>
  <c r="C5" i="19" s="1"/>
  <c r="M35" i="20" s="1"/>
  <c r="H4" i="15"/>
  <c r="H13" i="15" s="1"/>
  <c r="B5" i="19" s="1"/>
  <c r="I35" i="20" s="1"/>
  <c r="I7" i="16"/>
  <c r="H7" i="16"/>
  <c r="I4" i="16"/>
  <c r="I10" i="16" s="1"/>
  <c r="C4" i="19" s="1"/>
  <c r="M34" i="20" s="1"/>
  <c r="H4" i="16"/>
  <c r="H10" i="16" s="1"/>
  <c r="B4" i="19" s="1"/>
  <c r="I34" i="20" s="1"/>
  <c r="I31" i="18"/>
  <c r="I33" i="18"/>
  <c r="H33" i="18"/>
  <c r="I28" i="18"/>
  <c r="H28" i="18"/>
  <c r="H25" i="18"/>
  <c r="H22" i="18"/>
  <c r="I19" i="18"/>
  <c r="I16" i="18"/>
  <c r="H16" i="18"/>
  <c r="I13" i="18"/>
  <c r="H13" i="18"/>
  <c r="I10" i="18"/>
  <c r="H10" i="18"/>
  <c r="I7" i="18"/>
  <c r="H7" i="18"/>
  <c r="I4" i="18"/>
  <c r="I36" i="18" s="1"/>
  <c r="H4" i="18"/>
  <c r="H36" i="18" s="1"/>
  <c r="B2" i="19" s="1"/>
  <c r="I32" i="20" s="1"/>
  <c r="I7" i="17"/>
  <c r="H7" i="17"/>
  <c r="H4" i="17"/>
  <c r="H10" i="17" s="1"/>
  <c r="B3" i="19" s="1"/>
  <c r="I33" i="20" s="1"/>
  <c r="I4" i="17"/>
  <c r="I10" i="17"/>
  <c r="C3" i="19" s="1"/>
  <c r="M33" i="20" s="1"/>
  <c r="C6" i="19"/>
  <c r="M36" i="20" s="1"/>
  <c r="B6" i="19"/>
  <c r="I36" i="20" s="1"/>
  <c r="I7" i="14"/>
  <c r="H7" i="14"/>
  <c r="I7" i="13"/>
  <c r="C7" i="19" s="1"/>
  <c r="M37" i="20" s="1"/>
  <c r="H25" i="6"/>
  <c r="B14" i="19" s="1"/>
  <c r="I44" i="20" s="1"/>
  <c r="I7" i="4"/>
  <c r="C16" i="19" s="1"/>
  <c r="M46" i="20" s="1"/>
  <c r="H7" i="4"/>
  <c r="B16" i="19" s="1"/>
  <c r="I46" i="20" s="1"/>
  <c r="I5" i="2"/>
  <c r="C18" i="19" s="1"/>
  <c r="C9" i="19" l="1"/>
  <c r="M39" i="20" s="1"/>
  <c r="B9" i="19"/>
  <c r="I39" i="20" s="1"/>
  <c r="H22" i="12"/>
  <c r="B8" i="19" s="1"/>
  <c r="I38" i="20" s="1"/>
  <c r="I22" i="12"/>
  <c r="C8" i="19" s="1"/>
  <c r="M38" i="20" s="1"/>
  <c r="H16" i="3"/>
  <c r="B17" i="19" s="1"/>
  <c r="I47" i="20" s="1"/>
  <c r="B13" i="19"/>
  <c r="I43" i="20" s="1"/>
  <c r="I16" i="3"/>
  <c r="C17" i="19" s="1"/>
  <c r="M47" i="20" s="1"/>
  <c r="C13" i="19"/>
  <c r="M43" i="20" s="1"/>
  <c r="B12" i="19"/>
  <c r="I42" i="20" s="1"/>
  <c r="C12" i="19"/>
  <c r="M42" i="20" s="1"/>
  <c r="H55" i="9"/>
  <c r="B11" i="19" s="1"/>
  <c r="I41" i="20" s="1"/>
  <c r="I55" i="9"/>
  <c r="C11" i="19" s="1"/>
  <c r="M41" i="20" s="1"/>
  <c r="C2" i="19"/>
  <c r="M32" i="20" s="1"/>
  <c r="I49" i="20"/>
  <c r="M49" i="20"/>
  <c r="I53" i="20" l="1"/>
  <c r="M53" i="20"/>
  <c r="B22" i="19"/>
  <c r="C22" i="19"/>
  <c r="K55" i="20" l="1"/>
  <c r="K57" i="20" s="1"/>
  <c r="K59" i="20" s="1"/>
  <c r="C24" i="19"/>
</calcChain>
</file>

<file path=xl/sharedStrings.xml><?xml version="1.0" encoding="utf-8"?>
<sst xmlns="http://schemas.openxmlformats.org/spreadsheetml/2006/main" count="862" uniqueCount="330">
  <si>
    <t>No.</t>
  </si>
  <si>
    <t>Azonosító</t>
  </si>
  <si>
    <t>Szöveg</t>
  </si>
  <si>
    <t>Mennyiség</t>
  </si>
  <si>
    <t>Egys.</t>
  </si>
  <si>
    <t>Anyagár</t>
  </si>
  <si>
    <t>Óradij</t>
  </si>
  <si>
    <t>xAnyagár</t>
  </si>
  <si>
    <t>xÓradij</t>
  </si>
  <si>
    <t>K-tétel</t>
  </si>
  <si>
    <t>1 rtg RIGIPS Akusztikai gipszkarton lapra</t>
  </si>
  <si>
    <t>m2</t>
  </si>
  <si>
    <t xml:space="preserve"> </t>
  </si>
  <si>
    <t>Összesen:</t>
  </si>
  <si>
    <t>Villanyszerelés</t>
  </si>
  <si>
    <t>88. Rögzítések, tömítések</t>
  </si>
  <si>
    <t>Tűzgátló átvezetések, könnyűszerkezetes falon keresztül, egyedi csőátvezetés esetén, fémcső átm. 28,0-159 mm között, éghető szigeteléssel, falvastagság 100 mm felett esetén, tűzvédelmi bandázzsal, 10 m, EI 30 tűzállósági határértékkel</t>
  </si>
  <si>
    <t>88-013-1.1.1.2.1-0170181</t>
  </si>
  <si>
    <t>HILTI CFS-B tűzvédelmi bandázs, 10 m, Csz.: 429557</t>
  </si>
  <si>
    <t>db</t>
  </si>
  <si>
    <t>Tűzgátló átvezetések, könnyűszerkezetes födémen keresztül, egyedi csőátvezetés esetén, acélcső 88,9 &lt; D &lt; 159 mm, rézcső 28 &lt; D &lt; 88,9 mm átmérőig, éghető szigeteléssel, födémvastagság: v &gt; 150 mm esetén, tűzvédelmi bandázzsal, 10 m, EI 30 tűzállósági határértékkel</t>
  </si>
  <si>
    <t>88-013-1.3.1.2.1-0170181</t>
  </si>
  <si>
    <t>Tűzgátló hosszanti réstömítések, könnyűszerkezetes és tömör fal között, függőlegesen, és ferdén hézagszélesség: 10 &lt; w &lt; 30 mm, tömítés vastagság 10 mm, rugalmassági képesség 7.5% esetén, EI 30 tűzállósági határértékkel</t>
  </si>
  <si>
    <t>88-013-2.1.1.1-0170151</t>
  </si>
  <si>
    <t>20 mm hézagszélességgel, HILTI CFS-S ACR akril tűzvédelmi tömítőmassza, Csz.: 435859</t>
  </si>
  <si>
    <t>m</t>
  </si>
  <si>
    <t>vízszintesen, hézagszélesség: 10 &lt; w &lt; 20 mm, tömítés vastagság 10 mm, rugalmassági képesség 7.5% esetén, EI 30 tűzállósági határértékkel</t>
  </si>
  <si>
    <t>88-013-2.1.2.1-0170151</t>
  </si>
  <si>
    <t>82. Épületgépészeti szerelvények és berendezések szerelése</t>
  </si>
  <si>
    <t>Palackos kézi tűzoltókészülék falra szerelve, fém vagy műanyag függesztőre porral oltó 6-12 kg töltősúlyig</t>
  </si>
  <si>
    <t>82-016-10.1.2-0911003</t>
  </si>
  <si>
    <t>6 kg-os porral oltó tűzoltókészülék 43A,183B, C</t>
  </si>
  <si>
    <t>48. Szigetelés</t>
  </si>
  <si>
    <t>Mechanikai és ragasztásos rögzítésű hőszigetelő lemezek bontása, függőleges vagy ferde felületről</t>
  </si>
  <si>
    <t>48-000-25.2</t>
  </si>
  <si>
    <t>Acél függesztőrudak és HEA gerendák/főtartók hőszigetelése 5,0 cm vastagságban Rockwool Multirock lágy kőzetgyapot filccel, a hőszigetelés acélszerkezetre történő felületfolytonos borításával, külső ragasztószalagos, vagy</t>
  </si>
  <si>
    <t>lágyhuzalos rögzítéssel, tetőtéri burkolattól minimum 50 cm hosszban.</t>
  </si>
  <si>
    <t>47. Felületképzés (festés, mázolás, tapétázás, korrózióvédelem)</t>
  </si>
  <si>
    <t>Belső festéseknél felület előkészítése, részmunkák; felület glettelése zsákos kiszerelésű anyagból (alapozóval, sarokvédelemmel), bármilyen padozatú helyiségben, pórusbeton felületen, 4 mm vastagságban tagolatlan felületen</t>
  </si>
  <si>
    <t>47-000-1.99.1.1.1.1-0218055</t>
  </si>
  <si>
    <t>Rigips Rimat 100 DLP gipszes, anyagában glettelhető vékonyvakolat pórusbetonra</t>
  </si>
  <si>
    <t>gipszkarton felületen, 1,5 mm vastagságban tagolatlan felületen</t>
  </si>
  <si>
    <t>47-000-1.99.1.2.1.1-0218023</t>
  </si>
  <si>
    <t>Rigips Rimano 0-3 belsőtéri nagyszilárdságú glettelő gipsz</t>
  </si>
  <si>
    <t>vakolt felületen, 1,5 mm vastagságban tagolatlan felületen</t>
  </si>
  <si>
    <t>Normál nem egyenletes nedvszívóképességű ásványi falfelületek alapozása, felületmegerősítése, vizes-diszperziós akril bázisú alapozóval, tagolatlan felületen</t>
  </si>
  <si>
    <t>47-010-1.1.1-0418601</t>
  </si>
  <si>
    <t>Revco Primer falimpregnáló</t>
  </si>
  <si>
    <t>Diszperziós festés műanyag bázisú vizes-diszperziós fehér vagy gyárilag színezett festékkel, új vagy régi lekapart, előkészített alapfelületen, vakolaton, két rétegben, tagolatlan sima felületen</t>
  </si>
  <si>
    <t>47-011-15.1.1.1-0151522</t>
  </si>
  <si>
    <t>Supralux HARMONI MIX beltéri falfesték bázis LATEX,  matt, W2 fehér, EAN:5992450759100</t>
  </si>
  <si>
    <t>Külső fafelületek lazúrozása, gyalult felületen, oldószeres lazúrral, két rétegben, tagolt felületen, homlokdeszka</t>
  </si>
  <si>
    <t>47-031-3.12.2.2-0152820</t>
  </si>
  <si>
    <t>Sadolin Extra vastaglazúr színtelen, EAN: 5903525220050</t>
  </si>
  <si>
    <t>Tűzvédő vagy égéskésleltető mázolás, acélszerkezeten, 2 mm rétegvastagságig, 30 perc tűzállósági határérték esetén</t>
  </si>
  <si>
    <t>47-023-1.1.1.2-0180020</t>
  </si>
  <si>
    <t>DUNAMENTI Polylack A oldószeres acélszerkezeti tűzvédő festék</t>
  </si>
  <si>
    <t>45. Lakatosszerkezetek elhelyezése</t>
  </si>
  <si>
    <t>Tűzgátló ajtó beépítése, fém, tűzvédelmi szigeteléssel, porszórt felületkezeléssel, szabad nyílásszélesség 1,74 m. Kézi nyitású (nem szükséges elektromos vagy mechanikus nyitás). Kétszárnyú, elsődlegesen nyíló szárny a bal oldali. Mindkét szárnynak nyílnia kell egyszerre. Elsődleges szárny kilinccsel, másodlagos szárny pánikzárral felszerelve. Nyitott állapotban tilos rögzíteni! Kilincs: réz Vasalat: 72mm-es DIN zárral, BB zár/normál kulcsos zár, 3 db állítható táskás ajtópánttal Küszön: nincs Szín: RAL 9003m fehér Tűzvédelemi követelmény: Mindkét szárnynak nyílnia kell egyszerre. Nyitott állapotban tilos rögzíteni!</t>
  </si>
  <si>
    <t>3.11 konszignációs jelű, 200/210 cm-es</t>
  </si>
  <si>
    <t>3.12 konszignációs jelű, 200/210 cm-es</t>
  </si>
  <si>
    <t>Tűzgátló ajtó beépítése, fém, tűzvédelmi szigeteléssel, porszórt felületkezeléssel, szabad nyílásszélesség: 0,8 m. Egyszárnyú kivitel, jobbos. Kilincs: réz Vasalat: 72mm-es DIN zárral, BB zár/normál kulcsos zár, 3 db állítható táskás ajtópánttal Küszön: nincs Szín: RAL 9003m fehér Tűzvédelemi követelmény: Önműködő mechanikus csukó-szerkezettel ellátott. Javaslat: EI2 30-C5 tűzgátló ajtó.</t>
  </si>
  <si>
    <t>3.13 konszignációs jelű, 100/210 cm-es</t>
  </si>
  <si>
    <t>Tűzgátló ajtó beépítése, fém, tűzvédelmi szigeteléssel, porszórt felületkezeléssel. Egyszárnyú kivitel, jobbos. Kilincs: réz Vasalat: 72mm-es DIN zárral, BB zár/normál kulcsos zár, 3 db állítható táskás ajtópánttal Küszön: nincs Szín: RAL 9003m fehér Tűzvédelemi követelmény: Önműködő mechanikus csukó-szerkezettel ellátott. Javaslat: EI2 30-C5 tűzgátló ajtó.</t>
  </si>
  <si>
    <t>3.14 konszignációs jelű, 100/210 cm-es</t>
  </si>
  <si>
    <t>Tömítések, poliuretán habbal, válaszfalak alatti dilatációvágásba,</t>
  </si>
  <si>
    <t>45-006-1.3-0149086</t>
  </si>
  <si>
    <t>MASTERPLAST Thermomaster PUR ragasztóhab (750ml), Cikkszám: 0103-20750012</t>
  </si>
  <si>
    <t>dm3</t>
  </si>
  <si>
    <t>Tömítések, poliuretán habbal, nyílászárók beépítéséhez</t>
  </si>
  <si>
    <t>Kültéri információs rendszer elhelyezése csőoszlopra, betonalap és földmunka nélkül, változó szélességben és sorkiosztásban, nyers alumíniumból, infópanel több soros kivitel soronkénti felára</t>
  </si>
  <si>
    <t>45-011-11.1.1.2-0185022</t>
  </si>
  <si>
    <t>Infopanel több soros kivitel soronkénti felára</t>
  </si>
  <si>
    <t>Beltéri információs rendszer elhelyezése, változó szélességben és sorkiosztásban, eloxált alumíniumból, szintjelző, eligazító tábla egysoros kivitelben</t>
  </si>
  <si>
    <t>45-011-1.1.3.1-0185013</t>
  </si>
  <si>
    <t>SPANDEX beltéri egysoros szintjelző eligazító tábla 500x80 mm sima profil, záróprofillal</t>
  </si>
  <si>
    <t>ajtó felirati tábla fejléc, két sor információs lehetőséggel</t>
  </si>
  <si>
    <t>45-011-1.1.1.2-0185002</t>
  </si>
  <si>
    <t>SPANDEX beltéri ajtó felirati tábla 180x40 mm fejléc + két sor 180x20 mm sínes profil, záróprofillal</t>
  </si>
  <si>
    <t>Acél, alumínium erkély-, folyosó- és mellvédkorlát elhelyezése, fészekbe vagy kőcsavaros rögzítéssel, 50 mm-es acélcső, tok acél merevítéshez csavarozva, 10 mm-es függőleges pálcákkal, porszórt felületvédelemmel,</t>
  </si>
  <si>
    <t>45-004-1-0117591</t>
  </si>
  <si>
    <t>1,8 konszignációs jelű ablakra szerelve, 1330*605 mm-es méretben</t>
  </si>
  <si>
    <t>Egyedi lakatosszerkezet gyártása, szarufához rögzítve, alap- közbenső- és fedőmázolt felületvédelemmel, csavaros rögzítéssel,</t>
  </si>
  <si>
    <t>10.100-635 mm-es heveder</t>
  </si>
  <si>
    <t>10.95-325 mm-es heveder</t>
  </si>
  <si>
    <t>U 60.60.2-50 mm-es profil acél gerendához hegesztve</t>
  </si>
  <si>
    <t>44. Asztalosszerkezetek elhelyezése</t>
  </si>
  <si>
    <t>Fa-, vagy műanyag nyílászáró szerkezetek bontása, ajtó, ablak vagy kapu, 2,01-4,00 m2 között</t>
  </si>
  <si>
    <t>44-000-1.2</t>
  </si>
  <si>
    <t>Meglévő nyílászáró átalakítása terv és konszignáció szerint: Teraplast 88 műanyag bejárati ajtó. 88 mm széles, 7 légkamrás profilrendszer Brügmann ART Line műanyag ablak, 5 légkamrás, tokszélesség 73 mm, szárnyszélesség 84 mm. Betörésvédelmi osztály: 2. Kétsoros gumitömítés fekete színben. Kétszárnyú, kifelé nyíló jobbos ajtó, Szárny: üvegezett Tartozékok: 92-es fehér portál biztonsági kilincs, átmenőcsavarral, 50/65 általános hengerzárbetéttel. Vasalat: 5 pontos biztonsági zárral, 3 db 3D bejárati ajtópánttal. Küszöb: 2 cm-es ALU Szín: fehér - RAL9003 Energetikai jellemzők: Uw = 1,15 W/m 2 K Üvegezés: 4-12-4-12-4 (36mm) Ug = 0,6 W/m2K Kiürítési útvonal, szabad nyílásszélesség: min. 120 cm. Két kilinccsel vagy pánikzárral mindkét szárny nyílik. Tűzvédelem: friss levegő utánpótlás, autómata nyitószerkezet, tűzjelzővel vezérelt.</t>
  </si>
  <si>
    <t>2.1 konszignációs jelű, 320/270 cm-es ajtó átalakítása</t>
  </si>
  <si>
    <t>Meglévő nyílászáró átalakítása terv és konszignáció szerint: Teraplast 88 műanyag bejárati ajtó. 88 mm széles, 7 légkamrás profilrendszer Brügmann ART Line műanyag ablak, 5 légkamrás, tokszélesség 73 mm, szárnyszélesség 84 mm. Betörésvédelmi osztály: 2. Kétsoros gumitömítés fekete színben. Kétszárnyú, balos, fix felülvilágítóval Szárny: üvegezett Tartozékok: 92-es fehér portál biztonsági kilincs, átmenőcsavarral, 50/65 általános hengerzárbetéttel. Vasalat: 5 pontos biztonsági zárral, 3 db 3D bejárati ajtópánttal. Küszöb: 2 cm-es ALU Szín: fehér - RAL9003 Energetikai jellemzők: Uw = 1,15 W/m 2 K Üvegezés: 4-12-4-12-4 (36mm) Ug = 0,6 W/m2K Kiürítési útvonal, szabad nyílásszélesség: min. 120 cm. Két kilinccsel vagy pánikzárral mindkét szárny nyílik. Tűzvédelem: friss levegő utánpótlás, autómata nyitószerkezet, tűzjelzővel vezérelt.</t>
  </si>
  <si>
    <t>3.2 konszignációs jelű, 200/270 cm-es ajtó, elbontandó, visszaépítendő, átalakítandó</t>
  </si>
  <si>
    <t>BELSŐ AJTÓK KONSZIGNÁCIÓ SZERINT: Anyaga: Vyma karcvédett beltéri ajtó Tok: Utólag szerelhető, színtől, gyártástechnológiától függően MDF vagy MDF- forgácslap alapanyagból készült átfogó tok, tokon körbefutó szilikon gumitömítés. Szárny: Mélyen üvegezett Nyitás: Kétszárnyú, alaphelyzetben csukott, mechanikus csukószerkezettel Kilincs: Réz Vasalat: 72mm-es DIN zárral, BB zár/normál kulcsos zár, 3 db állítható táskás ajtópánttal, Küszöb: Nincs Szín: Fehér - RAL9003 Egyéb: Biztonsági fóliával ellátott nyílászáró Kiürítéshez min.: ,8 m szabad nyílásszélesség szükségesa. Alaphelyzetben csukott, mechanikus csukószerkezettel. Tűzjelző nem vezérli.</t>
  </si>
  <si>
    <t>3.9 konszignációs jelű, 200/270 cm-es</t>
  </si>
  <si>
    <t>Anyaga: Vyma karcvédett beltéri ajtó Tok: Utólag szerelhető, színtől, gyártástechnológiától függően MDF vagy MDF- forgácslap alapanyagból készült átfogó tok, tokon körbefutó szilikon gumitömítés. Szárny: Mélyen üvegezett Nyitás: Kétszárnyú, alaphelyzetben csukott, mechanikus csukószerkezettel Kilincs: Réz Vasalat: 72mm-es DIN zárral, BB zár/normál kulcsos zár, 3 db állítható táskás ajtópánttal, Küszöb: Nincs Szín: Fehér - RAL9003 Egyéb: Biztonsági fóliával ellátott nyílászáró</t>
  </si>
  <si>
    <t>3.10 konszignációs jelű, 150/270 cm-es</t>
  </si>
  <si>
    <t>Anyaga: Vyma karcvédett beltéri ajtó Tok: Utólag szerelhető, színtől, gyártástechnológiától függően MDF vagy MDF- forgácslap alapanyagból készült átfogó tok, tokon körbefutó szilikon gumitömítés. Szárny: MDF keret, közepén papírrács betéttel, két oldalt CPL fóliával borított forgácslappal Nyitás: Egyszárnyú, jobbos Kilincs: Réz Vasalat: 72mm-es DIN zárral, BB zár/normál kulcsos zár, 3 db állítható táskás ajtópánttal, másodlagos szárny alsó-felső rögzítéssel Küszöb: Nincs Szín: Fehér - RAL9003</t>
  </si>
  <si>
    <t>3.15 konszignációs jelű, 100/210 cm-es</t>
  </si>
  <si>
    <t>Anyaga: Vyma karcvédett beltéri ajtó Tok: Utólag szerelhető, színtől, gyártástechnológiától függően MDF vagy MDF- forgácslap alapanyagból készült átfogó tok, tokon körbefutó szilikon gumitömítés. Szárny: MDF keret, közepén papírrács betéttel, két oldalt CPL fóliával borított forgácslappal Nyitás: Egyszárnyú, balos Kilincs: Réz Vasalat: 72mm-es DIN zárral, BB zár/normál kulcsos zár, 3 db állítható táskás ajtópánttal, másodlagos szárny alsó-felső rögzítéssel Küszöb: Nincs Szín: Fehér - RAL9003</t>
  </si>
  <si>
    <t>3.16 konszignációs jelű, 100/210 cm-es</t>
  </si>
  <si>
    <t>3.17 konszignációs jelű, 100/210 cm-es</t>
  </si>
  <si>
    <t>3.18 konszignációs jelű, 100/210 cm-es</t>
  </si>
  <si>
    <t>TETŐTÉRI ABLAKOK KONSZIGNÁCIÓ SZERINT: Anyaga: Velux felnyíló-billenő fa tetőtéri panorámaablak DPL, alsó kilincses, fenyő, három réteg színtelen lakkal felületkezelve, alátétfólia és vízelvezető csatorna, párafékező fólia. Nyitás: Felnyíló-billenő Párkány: Nincs Könyöklő: Nincs Energetikai jellemzők: 1,3 W/m2K Szín: Kívül szürke szín, belül színtelen lakkozás Egyéb: Tisztítási lehetőséghez középen billenő, rögzíthető állású MEGLÉVŐ nyílászáróhoz Külső árnyékoló roló és hőszigetelt burkolókeret utólagos beépítése</t>
  </si>
  <si>
    <t>44-007-1.1.1.2.5-0158362</t>
  </si>
  <si>
    <t>4.1 konszignációs jelű, 78/160 cm-es meglévő nyílászáróhoz</t>
  </si>
  <si>
    <t>Anyaga: Velux felnyíló-billenő fa tetőtéri panorámaablak DPL, alsó kilincses, fenyő, három réteg színtelen lakkal felületkezelve, alátétfólia és vízelvezető csatorna, párafékező fólia. Nyitás: Felnyíló-billenő Párkány: Nincs Könyöklő: Nincs Energetikai jellemzők: 1,3 W/m2K Szín: Kívül szürke szín, belül színtelen lakkozás Egyéb: Tisztítási lehetőséghez középen billenő, rögzíthető állású MEGLÉVŐ nyílászáróhoz Külső árnyékoló roló és hőszigetelt burkolókeret utólagos beépítése</t>
  </si>
  <si>
    <t>4.1.1 konszignációs jelű, 78/160 cm-es meglévő nyílászáróhoz</t>
  </si>
  <si>
    <t>Anyaga: Természetes szellőzéshez. Velux, Tetősík ablak: 78/160, GGL MK10 30 66 21. Integrált villanymotor. Külső hővédő roló., alsó kilincses, fenyő, három réteg színtelen lakkal felületkezelve, alátétfólia és vízelvezető csatorna, párafékező fólia. Nyitás: Felnyíló-billenő Párkány: Nincs Könyöklő: Nincs Energetikai jellemzők: 1,25 W/m2K Szín: Kívül szürke szín, belül színtelen lakkozás Egyéb: Külső motoros árnyékoló roló, szúnyogháló roló. Tűzvédelmi követelmény: Nincs</t>
  </si>
  <si>
    <t>4.4 konszignációs jelű, 78/160 cm-es</t>
  </si>
  <si>
    <t>HŐ- ÉS FÜSTELVEZETŐ ABLAK KONSZIGNÁCIÓ SZERINT: Anyaga: Velux billenő hő-; és füstelvezető ablak, GGL MK 08 307040, fenyő, három réteg színtelen lakkal felületkezelve, alátétfólia és vízelvezető csatorna, párafékező fóliával Szin: kívül szürke szín, belül színtelen lakkozás Tűzvédelemi követelmény: hő-; és füst-elvezető ablakok, 0,43 Aw m2-es hatásos nyílásfelület/db</t>
  </si>
  <si>
    <t>4.3 konszignációs jelű, 78/140 cm-es</t>
  </si>
  <si>
    <t>Padlásfeljáró beépítése, Fakro LMF60 típusú, lehajtható létrával, Tűzvédelmi követelmény: EI2 30 Tűzvédelmi teljesítménye: EI2 60 U értéke: 0,64 W/m2K</t>
  </si>
  <si>
    <t>5.1 konszignációs jelű: 86/144 cm-es</t>
  </si>
  <si>
    <t>Takarítószer és eszköz tároló szekrény. Szélesség 70 cm, magasság 200 cm, mélység 40 cm. Méretek a kialakított falfülke elkészültekor felülvizsgálandók. A szekrény felett elektromos elosztó tervezett. A takszer szekrény anyaga acél. Felületkezelése pórszort, fehér. Hosszában osztott elrendezésű kell legyen. Egyok oldalt teljes magasságban egy rekesz a felmosórúdnak, parfisnak stb. További rekeszekben a vödör és a takasrítószerek tárolását kell biztosítani. A zárszerkezet meg kell akadályozza, hogy a Gyermekek a tisztítószerekhez hozzáférjenek. A menekülési útvonal szabadon tartása érdekében oldalra tolható redőnyajtós kialakítású.</t>
  </si>
  <si>
    <t>5.2 konszignációs jelű, 70/40/200 cm-es</t>
  </si>
  <si>
    <t>42. Aljzatkészítés, hideg- és melegburkolatok készítése</t>
  </si>
  <si>
    <t>Fal-, pillér és oszlopburkolat hordozószerkezetének felületelőkészítése beltérben, tégla, beton, gipszkarton és vakolt alapfelületen, felületelőkészítő alapozó és tapadóhíd felhordása egy rétegben</t>
  </si>
  <si>
    <t>42-011-1.1.1.1-0216002</t>
  </si>
  <si>
    <t>MUREXIN LF 1 mélyalapozó</t>
  </si>
  <si>
    <t>kenhető víz- és páraszigetelés felhordása egy rétegben, hajlaterősítő szalag elhelyezésével</t>
  </si>
  <si>
    <t>42-011-1.1.1.2-0314002</t>
  </si>
  <si>
    <t>Mapei Mapegum WPS folyékonyfólia (csempeburkolat alatt)</t>
  </si>
  <si>
    <t>Padlóburkolat hordozószerkezetének felületelőkészítése bel- és kültérben, beton alapfelületen felületelőkészítő alapozó és tapadóhíd felhordása egy rétegben</t>
  </si>
  <si>
    <t>42-011-2.1.1.1-0216002</t>
  </si>
  <si>
    <t>önterülő felületkiegyenlítés készítése 3 mm átlagos rétegvastagságban</t>
  </si>
  <si>
    <t>42-011-2.1.1.4.1-0311050</t>
  </si>
  <si>
    <t>MAPEI Ultraplan Eco 20 önterülő aljzatkiegyenlítő, szürke + MAPEI Primer G műgyanta bázisú, diszperziós alapozó</t>
  </si>
  <si>
    <t>Fal-, pillér-, oszlopburkolat készítése beltérben, tégla, beton, gipszkarton vagy vakolt alapfelületen, mázas kerámiával, kötésben vagy hálósan, 3-5 mm vtg. ragasztóba rakva, 1-10 mm fugaszélességgel, 10x10 - 20x20 cm közötti lapmérettel (Előirányzott lapár: 5.500,- Ft + Áfa)</t>
  </si>
  <si>
    <t>42-012-1.1.1.1.1.2-0313103</t>
  </si>
  <si>
    <t>LB-Knauf FLEX/Flex ragasztó, EN 12004 szerinti C2T minősítéssel, kül- és beltérbe, fagyálló, padlófűtéshez is, Cikkszám: K00617021 LB-Knauf Colorin flex fugázó, EN 13888 szerinti CG2 minősítéssel, fehér, Cikkszám: K00630***</t>
  </si>
  <si>
    <t>Padlóburkolat készítése, bel- és kültérben, tégla, beton, vakolt alapfelületen, gres, kőporcelán lappal, kötésben vagy hálósan, 3-5 mm vtg. ragasztóba rakva, 1-10 mm fugaszélességgel, !!! A SZÜKSÉGES HELYEKEN CSÚSZÁSMENTES KIVITELBEN !!! 20x20 - 40x40 cm közötti lapmérettel (Előirányzott lapár: 7.000,- Ft + Áfa)</t>
  </si>
  <si>
    <t>42-022-1.1.1.2.1.1-0212004</t>
  </si>
  <si>
    <t>Lábazatburkolat készítése, beltérben gres, kőporcelán lappal, egyenes, egysoros kivitelben, 3-5 mm ragasztóba rakva, 1-10 mm fugaszélességgel, 10 cm magasságig, 20x20 - 40×40 cm közötti lapmérettel</t>
  </si>
  <si>
    <t>42-022-2.1.2.1.1-0212004</t>
  </si>
  <si>
    <t>Újonnan készült aljzat kiegyenlítése ragasztott parketta, valamint rugalmas burkolat alá (nagy igénybevétel) szabványos cementresztrich és betonpadló felület előkészítése, 3 mm vastagságban</t>
  </si>
  <si>
    <t>42-041-2.1.1-0313455</t>
  </si>
  <si>
    <t>MAPEI Ultraplan önterülő aljzatkiegyenlítő, szürke + MAPEI Primer G műgyanta bázisú, diszperziós alapozó</t>
  </si>
  <si>
    <t>Laminált padló fektetése, (szegélyléccel együtt) kiegyenlített aljzatra, telibe ragasztva (mechanikus illesztésű) (ragasztó anyag külön tételben kiírva)</t>
  </si>
  <si>
    <t>42-042-5.1.1-0312185</t>
  </si>
  <si>
    <t>Tarkett Select 833 AC5 kopásáll. laminált padló, 8,0 mm vtg., 19,2 cm x 129,2 cm, 39 szín</t>
  </si>
  <si>
    <t>ajánlott alapozó és ragasztó laminált padló fektetéséhez (a ragasztás ideje a burkolási tételeknél szerepel)</t>
  </si>
  <si>
    <t>42-042-5.1.9-0313895</t>
  </si>
  <si>
    <t>MAPEI Ultrabond S965 egykomponensű, oldószermentes, polimerbázisú ragasztó, bézs</t>
  </si>
  <si>
    <t>PVC burkolat fektetése kiegyenlített aljzatra, tömör, heterogén PVC-lemezből (ragasztó anyag külön tételben kiírva)</t>
  </si>
  <si>
    <t>42-042-11.7-0312177</t>
  </si>
  <si>
    <t>Tarkett Safetred Universal Plus csúszásgátló PVC burkolat, Safety Clean PUR felületnemesítés R11 o. 2,5 mm vtg., 2 m x 15 m, 9 szín</t>
  </si>
  <si>
    <t>ajánlott ragasztó PVC burkolat fektetéséhez (a ragasztás ideje a burkolási tételeknél szerepel)</t>
  </si>
  <si>
    <t>42-042-11.9-0313035</t>
  </si>
  <si>
    <t>MAPEI Ultrabond Eco V4SP diszperziós ragasztó, halványbézs</t>
  </si>
  <si>
    <t>Textilburkolatok fektetése szabványos, kiegyenlített aljzatra, modul-szőnyegből</t>
  </si>
  <si>
    <t>42-042-24.6-0312402</t>
  </si>
  <si>
    <t>Armstrong DLW Strong 966 vezetőképes modul tűfilc, 100% polyamid, 50 x 50 cm, görgősszék álló</t>
  </si>
  <si>
    <t>ajánlott ragasztó textilburkolat fektetéséhez (a ragasztás ideje a burkolási tételeknél szerepel) tűfilc ragasztás</t>
  </si>
  <si>
    <t>42-042-24.9.2-0313034</t>
  </si>
  <si>
    <t>MAPEI Ultrabond Eco 380 diszperziós ragasztó</t>
  </si>
  <si>
    <t>Lábazat kialakítása, PVC-burkolatból, felhajtással, PVC- hohlkehl profilba (szegőléc) bújtatva</t>
  </si>
  <si>
    <t>42-042-31.1.1</t>
  </si>
  <si>
    <t>textilburkolatból, felhajtással, PVC-hohlkehl profilba (szegőléc) bújtatva</t>
  </si>
  <si>
    <t>42-042-31.5.2</t>
  </si>
  <si>
    <t>Kiegészítő profil utólagos elhelyezése padlóburkolatoknál, szintbeli hidegburkolatváltások esetén, rézből, alumíniumból, eloxált alumíniumból, acél és szálcsiszolt acélból, 14-25 mm szélességi mérettel</t>
  </si>
  <si>
    <t>42-071-3-0150441</t>
  </si>
  <si>
    <t>Schlüter-RENO-T EB 2,5m, T burkolatváltó szálcsisz. Acél profil B=14mm szálcsiszolt acél, rendelési szám: T9/14EB</t>
  </si>
  <si>
    <t>41. Tetőfedés</t>
  </si>
  <si>
    <t>Cserepeslemez fedés bontása</t>
  </si>
  <si>
    <t>Új tetőtéri ablakok miatti nyílásvágás cserepeslemez tetőfedésben</t>
  </si>
  <si>
    <t>Cserepeslemez fedésnél kiszellőztetés készítése, műanyag szellőzőszalag, szellőzőléc, lezárófésű vagy páracseppentő ereszlemez elhelyezése eresznél</t>
  </si>
  <si>
    <t>41-004-19.21.2-0334014</t>
  </si>
  <si>
    <t>TERRÁN alumínium szellőzőszalag beépítése</t>
  </si>
  <si>
    <t>39. Szárazépítés</t>
  </si>
  <si>
    <t>SZÁRAZÉPÍTÉSI MUNKÁK TERV SZERINTI KOMPLETT RÉTEGRENDDEL: Gipszkarton válaszfal, előtétfal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- 2×1,25 cm Rigips RB normál építőlemez üvegszövet erősítéssel - 7,5 cm Rigips CW-UW falprofil, közte - 5 cm Isover Akusto hőszigeteléssel</t>
  </si>
  <si>
    <t>Fal 2 rétegrend III. üteme, földszinti lépcsőházi falra előtétfal.</t>
  </si>
  <si>
    <t>Gipszkarton válaszfal, előtétfal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- 2,5 cm 2x1,25 cm Blue Acoustic RF tűzgátló, hanggátló építőlemez, üvegszövet erősítéssel - 10 cm  Rigips falprofil, közötte 10 cm Isover Akusto szigetelés - 2,5 cm 2x1,25 cm Blue Acoustic RF tűzgátló, hanggátló építőlemez, üvegszövet erősítéssel Tetőtéri szerelt hanggátló válaszfal általános helyen követelmény: EI 15 teljesítmény: A2 EI 90 ( 4 méteres magasságig) Rw(Rw+C) 57 (54) dB</t>
  </si>
  <si>
    <t>Fal 9 rétegrend, tetőtéri szerelt hanggátló válaszfal általános helyen</t>
  </si>
  <si>
    <t>Gipszkarton válaszfal, előtétfal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- 1,25 cm  Ipregnált gipszkarton építőlemez üvegszövet erősítéssel (teljes falmagasságban) - 10 cm  Rigips falprofil, közötte zárt légrés gépészeti vezetékeknek - 2,5 cm 2x1,25 cm Blue Acoustic RF tűzgátló, hanggátló építőlemez, üvegszövet erősítéssel - 10 cm  Rigips falprofil, közötte 10 cm Isover Akusto szigetelés - 2,5 cm 2x1,25 cm Blue Acoustic RF tűzgátló, hanggátló építőlemez, üvegszövet erősítéssel Mosdóknál: Rigips-sel egyeztetve: mivel nem lesz jelentős páraterhelés, nem szükséges Impregnált karton beépítése.</t>
  </si>
  <si>
    <t>Fal 9m rétegrend, tetőtéri mosdóknál</t>
  </si>
  <si>
    <t>Gipszkarton válaszfal, előtétfal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- 2,5 cm 2x1,25 cm Blue Acoustic RF tűzgátló, hanggátló építőlemez, üvegszövet erősítéssel - 5 cm  Rigips falprofil, közötte 5 cm Isover Akusto szigetelés - 12 cm zárt légrés. A dupla profilváz gipszkarton hevederekkel összekapcsolva. - 5 cm  Rigips falprofil, közötte 5 cm Isover Akusto szigetelés. - 2,5 cm 2x1,25 cm Blue Acoustic RF tűzgátló, hanggátló építőlemez, üvegszövet erősítéssel Tetőtéri szerelt hanggátló válaszfal lépcsőház melletti SILKA 250-es mellvédfalra építve követelmény: EI 15 teljesítmény: A2 EI 90 ( 3 méteres magasságig) Rw (Rw+C) 60 (58) dB</t>
  </si>
  <si>
    <t>Fal 10 rétegrend, tetőtéri mellvédfalon</t>
  </si>
  <si>
    <t>Gipszkarton válaszfal, előtétfal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- 15 cm  "Z" szelemen vízszintesen, hőszigetelés megtartására, táblaméret szerinti osztásban. (KÜLÖN TÉTELBEN KIÍRVA!!!) -  Közötte 12 cm Rockwool Deltarock kőzetgyapot hőszigetelés. - 10 cm Rigips CW-UW falvázrendszer. - Közötte 10 cm Rockwool Deltarock kőzetgyapot hőszigetelés. - 1 rtg.  Bramac Membran 100 2S, Belső oldali párazáró fólia dupla ragasztósávval. - 1 rtg.  Kaucsuk öntapadó 3M szalag a CD prifilok vonalában és szélességében (párazárás a csavaroknál) - 1,5 cm RIGIPS RF tűzvédelmi lemez - 3 cm  lécezés 5/3 cm, CD bordára rögzítve. - Közötte Rockwool Airrock ND 3 cm, elektromos és gépészeti vezetékek. - 1,25 cm  Normál gipszkarton építőlemez üvegszövet erősítéssel (Megrendelő igénye szerint akusztikai lemez lehet. Perforált lemez esetén hátoldali üvegszövet borítás szükséges.) Tetőtéri szerelt hanggátló válaszfal padlástér - tetőtér között Tűzvédelmi követelmény: B EI 30</t>
  </si>
  <si>
    <t>Fal 11 rétegrend, padlástér - tetőtér között</t>
  </si>
  <si>
    <t>Gipszkarton válaszfal, előtétfal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- 2,5 cm 2x1,25 cm Blue Acoustic RF tűzgátló, hanggátló építőlemez, üvegszövet erősítéssel - 10 cm  Rigips falprofil, közötte 10 cm Isover Akusto szigetelés - 2,5 cm 2x1,25 cm Blue Acoustic RF tűzgátló, hanggátló építőlemez, üvegszövet erősítéssel - 3 cm  lécezés 5/3 cm, CD bordára rögzítve. - Közötte Rockwool Airrock ND 30 mm, elektromos és gépészeti vezetékek. - 1,25 cm  Normál gipszkarton építőlemezüvegszövet erősítéssel (Megrendelő igénye szerint akusztikai lemez lehet. Perforált lemez esetén hátoldali üvegszövet borítás szükséges.) Tetőtéri szerelt hanggátló válaszfal hangversenyteremben követelmény: EI 15 teljesítmény: A2 EI 90 ( 4 méteres magasságig) Rw(Rw+C) 57 (54) dB</t>
  </si>
  <si>
    <t>Fal 12 rétegrend, tetőtéri szerelt hanggátló fal hangversenyteremeben</t>
  </si>
  <si>
    <t>Gipszkarton válaszfal, előtétfal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- 15 cm  "Z" szelemen vízszintesen, hőszigetelés megtartására, táblaméret szerinti osztásban. (KÜLÖN TÉTELBEN KIÍRVA!!!) - Közötte 15 cm Rockwool Deltarock kőzetgyapot hőszigetelés. - 10 cm Rigips CW-UW falvázrendszer. - Közötte 10 cm Rockwool Deltarock kőzetgyapot hőszigetelés. - 1 rtg.  Bramac Membran 100 2S, Belső oldali párazáró fólia dupla ragasztósávval. - 1 rtg.  Kaucsuk öntapadó 3M szalag a CD prifilok vonalában és szélességében (párazárás a csavaroknál) - 1,5 cm RIGIPS RF tűzvédelmi lemez - 3 cm  lécezés 5/3 cm, CD bordára rögzítve. - Közötte Rockwool Airrock ND 30 mm, elektromos és gépészeti vezetékek. - 1,25 cm  Normál gipszkarton építőlemez üvegszövet erősítéssel (Megrendelő igénye szerint akusztikai lemez lehet. Perforált lemez esetén hátoldali üvegszövet borítás szükséges.) Oromfali ablak felett szerelt fal: Tűzvédelmi követelmény: B EI 30</t>
  </si>
  <si>
    <t>Fal 13 rétegrend, oromfali ablak feletti szerelt fal</t>
  </si>
  <si>
    <t>Gipszkarton mennyezet-, vagy tetőtéri burkolat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- 2,2 cm  OSB lap járófelület (KÜLÖN TÉTELBEN KIÍRVA!!!) - 15 cm  5/15 cm palló, max. 1 m-es kiosztással, 6 m-es szálból többtámaszúsítva. (KÜLÖN TÉTELBEN KIÍRVA!!!) - Közötte 12 cm Rockwool Deltarock kőzetgyapot hőszigetelés. - 11,4 cm HEA120 torokgerenda (MEGLÉVŐ) - Közötte 10 cm Rockwool Deltarock kőzetgyapot hőszigetelés. - 2,7 cm  CD-Profil 60/27 mm, max. 400 mm kiosztás. Rögzítés 5/15 cm-es pallóhoz direkt függesztővel. - 1 rtg.  Bramac Membran 100 2S, Belső oldali párazáró fólia dupla ragasztósávval. - 1 rtg.  Kaucsuk öntapadó 3M szalag a CD prifilok vonalában és szélességében (párazárás a csavaroknál) - 1,5 cm  RIGIPS RF tűzvédelmi lemez - 2,5 cm  lécezés 5/2,5 cm, CD bordára rögzítve. Közötte zárt légrés, elektromos és gépészeti vezetékek. - 1,25 cm RIGIPS RB normál gipszkarton építőlemez üvegszövet erősítéssel Járható födém tetőtér, padlástér között. Tűzvédelmi követelmény: B EI 30.</t>
  </si>
  <si>
    <t>Föd 2 rétegrend, járható födém tetőtér-padlástér között</t>
  </si>
  <si>
    <t>Gipszkarton mennyezet-, vagy tetőtéri burkolat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- 15 cm  5/15 cm palló, max. 1 m-es kiosztással, 6 m-es szálból többtámaszúsítva. (KÜLÖN TÉTELBEN KIÍRVA!!!) - Közötte 12 cm Rockwool Deltarock kőzetgyapot hőszigetelés. - 11,4 cm HEA120 torokgerenda (MEGLÉVŐ) - Közötte 10 cm Rockwool Deltarock kőzetgyapot hőszigetelés. - 2,7 cm  CD-Profil 60/27 mm, max. 400 mm kiosztás. Rögzítés 5/15 cm-es pallóhoz direkt függesztővel. - 1 rtg.  Bramac Membran 100 2S, Belső oldali párazáró fólia dupla ragasztósávval. - 1 rtg.  Kaucsuk öntapadó 3M szalag a CD prifilok vonalában és szélességében (párazárás a csavaroknál) - 1,5 cm  RIGIPS RF tűzvédelmi lemez - 2,5 cm  lécezés 5/2,5 cm, CD bordára rögzítve. Közötte zárt légrés, elektromos és gépészeti vezetékek. - 1,25 cm RIGIPS RB normál gipszkarton építőlemez üvegszövet erősítéssel Nem járható födém tetőtér, padlástér között. Tűzvédelmi követelmény: B EI 30.</t>
  </si>
  <si>
    <t>Föd 3 rétegrend, NEM JÁRHATÓ födém tetőtér-padlástér között</t>
  </si>
  <si>
    <t>Gipszkarton mennyezet-, vagy tetőtéri burkolat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- 2,2 cm  OSB lap járófelület (KÜLÖN TÉTELBEN KIÍRVA!!!) - 15 cm  5/15 cm palló, max. 1 m-es kiosztással, 6 m-es szálból többtámaszúsítva. (KÜLÖN TÉTELBEN KIÍRVA!!!) - Közötte 12 cm Rockwool Deltarock kőzetgyapot hőszigetelés. - 11,4 cm HEA120 torokgerenda (MEGLÉVŐ) - Közötte 10 cm Rockwool Deltarock kőzetgyapot hőszigetelés. - 2,7 cm  CD-Profil 60/27 mm, max. 400 mm kiosztás. Rögzítés 5/15 cm-es pallóhoz direkt függesztővel. - 1 rtg.  Bramac Membran 100 2S, Belső oldali párazáró fólia dupla ragasztósávval. - 1 rtg.  Kaucsuk öntapadó 3M szalag a CD prifilok vonalában és szélességében (párazárás a csavaroknál) - 1,5 cm  RIGIPS RF tűzvédelmi lemez - 3,0 cm  lécezés 5/3,0 cm, CD bordára rögzítve. Közötte Rockwool Airrock ND 30 mm, elektromos és gépészeti vezetékek. - 1,25 cm RIGIPS RB normál gipszkarton építőlemez üvegszövet erősítéssel Járható födém tetőtér, padlástér között. Hangversenyterem. Tűzvédelmi követelmény: B EI 30.</t>
  </si>
  <si>
    <t>Föd 4 rétegrend, járható födém tetőtér-padlástér között, HANGVERSENYTEREM</t>
  </si>
  <si>
    <t>Gipszkarton mennyezet-, vagy tetőtéri burkolat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- 15 cm  5/15 cm palló, max. 1 m-es kiosztással, 6 m-es szálból többtámaszúsítva. (KÜLÖN TÉTELBEN KIÍRVA!!!) - Közötte 12 cm Rockwool Deltarock kőzetgyapot hőszigetelés. - 11,4 cm HEA120 torokgerenda (MEGLÉVŐ) - Közötte 10 cm Rockwool Deltarock kőzetgyapot hőszigetelés. - 2,7 cm  CD-Profil 60/27 mm, max. 400 mm kiosztás. Rögzítés 5/15 cm-es pallóhoz direkt függesztővel. - 1 rtg.  Bramac Membran 100 2S, Belső oldali párazáró fólia dupla ragasztósávval. - 1 rtg.  Kaucsuk öntapadó 3M szalag a CD prifilok vonalában és szélességében (párazárás a csavaroknál) - 1,5 cm  RIGIPS RF tűzvédelmi lemez - 3,0 cm  lécezés 5/3,0 cm, CD bordára  rögzítve. Közötte Rockwool Airrock ND 30 mm, elektromos és gépészeti vezetékek. - 1,25 cm RIGIPS RB normál gipszkarton építőlemez üvegszövet erősítéssel Nem járható födém tetőtér, padlástér között. Hangversenyterem. Tűzvédelmi követelmény: B EI 30.</t>
  </si>
  <si>
    <t>Föd 5 rétegrend, NEM JÁRHATÓ födém tetőtér-padlástér között, HANGVERSENYTEREM</t>
  </si>
  <si>
    <t>Gipszkarton mennyezet-, vagy tetőtéri burkolat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- 40 cm-es kiosztással 20 cm hosszú 5/8 cm-es zárléc darabokkal (vagy teljes hosszban) kell a szaru alját kiegészíteni az állmennyezet CD távtartóinak fogadására. - 13,3 cm  HEA 120 szelemen, többtámaszú tartószerkezet. (MEGLÉVŐ) 5 cm hőszigeteléssel körbe kell védeni a szelement és a szaru rögzítő fület. - 19 cm  HEA 200 főtartó (MEGLÉVŐ) - 22 cm Rockwool Deltarock kőzetgyapot hőszigetelés az acél tartószerkezetek között a főtartó alsó síkjához rendezve. - 2,7 cm RIGIPS CD-Profil 60/27 mm, max. 400 mm kiosztás. Rögzítés CD távtartóval szaru alatti zárléchez. A CD profil az acél főtartó alsó síkjával színel. - 1 rtg.  Bramac Membran 100 2S, Belső oldali párazáró fólia dupla ragasztósávval. - 1 rtg.  Kaucsuk öntapadó 3M szalag a CD profilok vonalában és szélességében (párazárás a csavaroknál) - 1,5 cm RIGIPS RF tűzvédelmi lemez - 2,5 cm lécezés 5/2,5 cm, CD bordára rögzítve. Közötte zárt légrés, elektromos és gépészeti vezetékek. - 1,25 cm  Normál gipszkarton építőlemez üvegszövet erősítéssel (Megrendelő igénye szerint akusztikai lemez lehet. Perforált lemez esetén hátoldali üvegszövet borítás szükséges.) Magas tető, cserepeslemez fedéssel, tetőtér felett. Tűzvédelmi követelmény: B EI 30.</t>
  </si>
  <si>
    <t>Tető 2 rétegrend, magastető cserepeslemez fedéssel, tetőtér felett</t>
  </si>
  <si>
    <t>Gipszkarton mennyezet-, vagy tetőtéri burkolat készítése terv szerinti rétegrendi kialakítással, rendszerminősítéssel, tűzvédelmi követelményeknek való megfeleltetéssel, a szakhatósági használatbavételhez szükséges átadási dokumentációval és nyilatkozatokkal-, a szükséges kiegészítő szerkezetekkel együtt, kompletten: - 40 cm-es kiosztással 20 cm hosszú 5/8 cm-es zárléc darabokkal (vagy teljes hosszban) kell a szaru alját kiegészíteni az állmennyezet CD távtartóinak fogadására. - 13,3 cm  HEA 120 szelemen, többtámaszú tartószerkezet. (MEGLÉVŐ) 5 cm hőszigeteléssel körbe kell védeni a szelement és a szaru rögzítő fület. - 19 cm  HEA 200 főtartó (MEGLÉVŐ) - 22 cm Rockwool Deltarock kőzetgyapot hőszigetelés az acél tartószerkezetek között a főtartó alsó síkjához rendezve. - 2,7 cm RIGIPS CD-Profil 60/27 mm, max. 400 mm kiosztás. Rögzítés CD távtartóval szaru alatti zárléchez. A CD profil az acél főtartó alsó síkjával színel. - 1 rtg.  Bramac Membran 100 2S, Belső oldali párazáró fólia dupla ragasztósávval. - 1 rtg.  Kaucsuk öntapadó 3M szalag a CD profilok vonalában és szélességében (párazárás a csavaroknál) - 1,5 cm RIGIPS RF tűzvédelmi lemez - 3,0 cm lécezés 5/3,0 cm, CD bordára rögzítve. - Közötte Rockwool Airrock ND 30 mm, elektromos és gépészeti vezetékek. - 1,25 cm  Normál gipszkarton építőlemez üvegszövet erősítéssel (Megrendelő igénye szerint akusztikai lemez lehet. Perforált lemez esetén hátoldali üvegszövet borítás szükséges.) Magastető, cserepeslemez fedéssel, hangversenyterem felett. Tűzvédelmi követelmény: B EI 30.</t>
  </si>
  <si>
    <t>Tető 3 rétegrend, magastető cserepeslemez fedéssel, hangversenyterem felett</t>
  </si>
  <si>
    <t>Tűzvédelmi burkolat fém vázszerkezetre (CD50/27), acél gerendán, tűzgátlás T_h = 1,5 óra, FB 20 mm vastag, építőlemez borítással, (Hangversenyteremben, vízszintes HEA gerendán)</t>
  </si>
  <si>
    <t>39-002-1.1.1.1-0120065</t>
  </si>
  <si>
    <t>RIGIPS Ridurit speciális tűzgátló gipszlap, 20/1200/2000 mm, tartószerkezettel</t>
  </si>
  <si>
    <t>acél pilléren, tűzgátlás T_h = 0,5 óra, a következő rétegrenddel belülről kifelé: - 1,25 cm normál gipszkarton építőlemez - 5,8 cm zárt légrés, benne villanyvezeték, lécváz, - közte Rockwool Airrock ND 50 mm - 1,5 cm KNAUF tázgátló építőlemez, - 2,7 cm fém borda - 19 cm HEA 200 acél oszlop Acél pillér belső oldali lezárás: Követelmény: A2 EI 30</t>
  </si>
  <si>
    <t>39-002-1.2.1.1-0120065</t>
  </si>
  <si>
    <t>Térdfali acél oszlopok előtti tűzgátló gipszkarton burkolat</t>
  </si>
  <si>
    <t>Szabadon álló előtétfal készítése, üveggyapot szigetelőanyag kitöltéssel, 2 rtg. gipszkarton borítással, 100 mm széles profilvázra szerelve (Strangok előtt)</t>
  </si>
  <si>
    <t>39-005-2.2.3-0120031</t>
  </si>
  <si>
    <t>RIGIPS Blue Acoustic RF 12,5 tűzgátló gipszkarton + 100 mm Isover Akusto szigetelőanyag (11 kg/m3), Th=0,5 óra</t>
  </si>
  <si>
    <t>35. Ácsmunka</t>
  </si>
  <si>
    <t>Födémszerkezet homlokdeszka bontása</t>
  </si>
  <si>
    <t>35-000-5.4</t>
  </si>
  <si>
    <t>Deszkázás homlokdeszka léctagozattal, gyalulva, 30 cm szélességig</t>
  </si>
  <si>
    <t>35-004-1.4</t>
  </si>
  <si>
    <t>(terv szerint, ereszszellőzés kialakítása miatt)</t>
  </si>
  <si>
    <t>Fa födémszerkezetek bármely rendszerben faragott (fűrészelt) fából,</t>
  </si>
  <si>
    <t>35-001-1.2-0680041</t>
  </si>
  <si>
    <t>Fűrészelt palló beépítése 5/15 cm-es keresztmetszeti mértetben</t>
  </si>
  <si>
    <t>m3</t>
  </si>
  <si>
    <t>Szelemen, szarufa, lécezés pótlása; Fiókgerendák beépítése tetőtéri ablakok miatti kiváltásokhoz</t>
  </si>
  <si>
    <t>35-080-4.1-0680041</t>
  </si>
  <si>
    <t>Fűrészelt gerenda 150x200-300x300 mm 3-6.5 m I.o.</t>
  </si>
  <si>
    <t>fam3</t>
  </si>
  <si>
    <t>Vízálló, műgyantával stabilizált faforgácslap (OSB) elhelyezése négy oldalt nútolt kivitelben, mennyezeten, járófelület kialakítására</t>
  </si>
  <si>
    <t>35-005-1.2.3-0211024</t>
  </si>
  <si>
    <t>Vízálló faforgácslap (OSB), négyoldalt nútolt, 2500x625x22 mm méretű</t>
  </si>
  <si>
    <t>Faanyag gomba és rovarkár elleni, megelőző és égéskésleltető védelme, anyaggal, mázolási technológiával felhordva, fenyő és lombos faanyagok kezelésére</t>
  </si>
  <si>
    <t>35-490-001-001-95-00102</t>
  </si>
  <si>
    <t>egy rétegben</t>
  </si>
  <si>
    <t>34. Fém- és könnyű épületszerkezetek szerelése</t>
  </si>
  <si>
    <t>Z-C-Z-C könnyűgerenda rendszer elemeinek elhelyezése, Z-C-Z-C 150-160 szelemenek és falvázgerendák</t>
  </si>
  <si>
    <t>34-001-11.4-0110015</t>
  </si>
  <si>
    <t>LINDAB Construline Z 150/1,5 horganyzott acélgerenda S 350 GD + Z 275</t>
  </si>
  <si>
    <t>33. Falazás és egyéb kőműves munkák</t>
  </si>
  <si>
    <t>Válaszfal építése, pórusbeton termékekből, nútféderes elemekből, 100 mm falvastagságban, 600x200x100 mm-es méretű nútféderes, kézi falazóelemből (fugavastagság 5 mm), hőszigetelő habarcsba falazva (Fsz folyosói ajtóknál)</t>
  </si>
  <si>
    <t>33-011-1.2.2.1.1.1.1-0120071</t>
  </si>
  <si>
    <t>YTONG válaszfalelem, Pve-NF jelű, 600x200x100 mm YTONG M 2,5 (Hi12-cm) hőszigetelő falazóhabarcs</t>
  </si>
  <si>
    <t>31. Helyszíni beton- és vasbeton munka</t>
  </si>
  <si>
    <t>Dilatáció vágás gyémánttárcsás-vizes vágógéppel, szerelt válaszfalak alatti utólagos dilatáció kialakítása</t>
  </si>
  <si>
    <t>fm</t>
  </si>
  <si>
    <t>Dilatáció vágás gyémánttárcsás-vizes vágógéppel, utólagos elektromos és gépészeti csövezésnek</t>
  </si>
  <si>
    <t>ELŐIRÁNYZAT</t>
  </si>
  <si>
    <t>Betonaljzatok és betonanyagú burkolatok foltszerű felvésése, javítása, aljzatbeton javítása kavicsbetonból 6 cm vastagságban, vassimítóval simítva LB-Knauf Hobbi Beton keverék</t>
  </si>
  <si>
    <t>31-090-2.5-0414692</t>
  </si>
  <si>
    <t>21. Irtás, föld és sziklamunka</t>
  </si>
  <si>
    <t>KIEGÉSZÍTŐ TEVÉKENYSÉGEK Építési törmelék konténeres elszállítása, lerakása, lerakóhelyi díjjal, Munkahelyi depóniából építési törmelék konténerbe rakása, kézi erővel, önálló munka esetén elszámolva, konténer szállítás nélkül</t>
  </si>
  <si>
    <t>21-011-12</t>
  </si>
  <si>
    <t>Építési törmelék konténeres elszállítása, lerakása, lerakóhelyi díjjal, 5,0 m3-es konténerbe</t>
  </si>
  <si>
    <t>21-011-11.3</t>
  </si>
  <si>
    <t>15. Zsaluzás és állványozás</t>
  </si>
  <si>
    <t>Homlokzati létraállványok állítása falétrákból mint munka- vagy védőállvány, szintenkénti pallóterítéssel, korláttal lábdeszkával, (kétpallós) 0,55 m padlószélességgel, munkapadló távolság 2,00 m, 1,00 kN/m2 terhelhetőséggel, állványépítés MSZ és alkalmazástechnikai kézikönyv szerint, 6,00 m munkapadló magasságig</t>
  </si>
  <si>
    <t>15-012-5.1</t>
  </si>
  <si>
    <t>Guruló állvány, 2,50x1,50 m-es járólappal, 2,00 kN/m2 terhelhetőséggel, 4,6 m járólapmagasság (típus: 745071) KRAUSE guruló állvány 2,50x1,5 m-es járólappal, 2,00 kN/m2 terhelhetőséggel, 4,6 m járólapmagasság (típus: 745071)</t>
  </si>
  <si>
    <t>15-016-2.1-0023128</t>
  </si>
  <si>
    <t>Állvány bérlése és helyszínen tartása az eresz beszellőzés kialakításának idejére</t>
  </si>
  <si>
    <t>12. Felvonulási létesítmények</t>
  </si>
  <si>
    <t>Vízellátás szövetbetétes gumitömlővel 1/2-3/4" méretig</t>
  </si>
  <si>
    <t>12-004-4.1-0220231</t>
  </si>
  <si>
    <t>Betétes víztömlő, 1 Mpa, 12 mm</t>
  </si>
  <si>
    <t>Felvonulási csatlakozóhely főkapcsolóval világítási és erőátviteli mérőhely részére</t>
  </si>
  <si>
    <t>12-005-8.1</t>
  </si>
  <si>
    <t>Mobil WC bérleti díj elszámolása, szállítással, heti karbantartással</t>
  </si>
  <si>
    <t>12-011-1.1-0025001</t>
  </si>
  <si>
    <t>1 db Mobil W.C. bérleti díj/hó</t>
  </si>
  <si>
    <t>hó</t>
  </si>
  <si>
    <t>Konténer bérleti díj elszámolása, raktár konténer, 10,01-20,00 m2 alapterület között</t>
  </si>
  <si>
    <t>12-012-1.1.2-0025003</t>
  </si>
  <si>
    <t>1 db Raktár konténer, 10,01 - 20,00 m2 között, bérleti díj/hó</t>
  </si>
  <si>
    <t>iroda konténer 10,01-20,00 m2 alapterület között</t>
  </si>
  <si>
    <t>12-012-1.2.2-0025006</t>
  </si>
  <si>
    <t>1 db Iroda konténer, 10,01 - 20,00 m2 között, bérleti díj/hó</t>
  </si>
  <si>
    <t>Ideiglenes kerítés, mobil kerítés elhelyezése (tartozékaival, kiegészítőkkel együtt, kompletten)</t>
  </si>
  <si>
    <t>12-021-1.1-0121601</t>
  </si>
  <si>
    <t>STEELVENT ST11/11 csőkeretes előhorganyzott mobilkerítés, szélesség: 3500 mm, magasság: 2000 mm, huzalátmérő: 3,5 mm, hálóosztás: 100x300 mm</t>
  </si>
  <si>
    <t>mobil kerítéskapu elhelyezése (tartozékaival, kiegészítőkkel együtt, kompletten)</t>
  </si>
  <si>
    <t>12-021-1.2-0121602</t>
  </si>
  <si>
    <t>STEELVENT ST11/12 csőkeretes előhorganyzott kapuelem, szélesség: 3500 mm, magasság: 2000 mm, huzalátmérő: 3,5 mm, hálóosztás: 100x300 mm, Cikkszám: 51100103ZZZZ00001</t>
  </si>
  <si>
    <t>Építési terület őrzése 1 fő őrrel, építési időn kívüli időszakban</t>
  </si>
  <si>
    <t>(ELŐIRÁNYZAT 550 óra/hónap)</t>
  </si>
  <si>
    <t>Általános teendők befejezés szakaszában, Megvalósulási és átadási tervdokumentáció-, mérési jegyzőkönyvek készítése, egyéb átadási dokuemntációk készítése és ezek költségei.</t>
  </si>
  <si>
    <t>19-010-1.21.2</t>
  </si>
  <si>
    <t>klt</t>
  </si>
  <si>
    <t>Építési felelősségbiztosítás kivitelezés idejére</t>
  </si>
  <si>
    <t>Épület átadás előtti durva és piperetakarítása</t>
  </si>
  <si>
    <t>Munkanem</t>
  </si>
  <si>
    <t>Anyagköltség</t>
  </si>
  <si>
    <t>Munkadíj</t>
  </si>
  <si>
    <t>Összesen</t>
  </si>
  <si>
    <t>Mind összesen</t>
  </si>
  <si>
    <t>Iskola Tetőtér beépítése (III. ütem)</t>
  </si>
  <si>
    <t>2022. 07. 26.</t>
  </si>
  <si>
    <t>Tárgy:</t>
  </si>
  <si>
    <t>Bocskai István Református Oktatási Központ - Óvoda, Általános Iskola, Gimnázium,</t>
  </si>
  <si>
    <t>Szakgimnázium, Szakközépiskola, Alapfokú Művészeti iskola és Kollégium</t>
  </si>
  <si>
    <t>"Iskola tetőterének beépítése, hangversenyterem kialakítása (III. ütem)"</t>
  </si>
  <si>
    <t>ÉPÍTÉSZ és STATIKAI tervezői kiírás.</t>
  </si>
  <si>
    <t>2314 Halásztelek, hrsz.: 1217/43</t>
  </si>
  <si>
    <t>Megbízó:</t>
  </si>
  <si>
    <t>2314 Halásztelek, Rákóczi út 17.</t>
  </si>
  <si>
    <t>Tervező:</t>
  </si>
  <si>
    <t>Pap Tibor építésztervező szakmérnök</t>
  </si>
  <si>
    <t>Pap Tibor Építésziroda Kft</t>
  </si>
  <si>
    <t>2750 Nagykőrös, Encsi utca 4.</t>
  </si>
  <si>
    <t>Anyag:</t>
  </si>
  <si>
    <t>Díj:</t>
  </si>
  <si>
    <t>ÉPÍTÉSZET-STATIKA</t>
  </si>
  <si>
    <t>---------------------------------------</t>
  </si>
  <si>
    <t>Ft</t>
  </si>
  <si>
    <t>Összevont összesen:</t>
  </si>
  <si>
    <t>ÁFA</t>
  </si>
  <si>
    <t>Mind összesen:</t>
  </si>
  <si>
    <t>azaz</t>
  </si>
  <si>
    <t>forint.</t>
  </si>
  <si>
    <t>TERVEZŐI KÖLTSÉGVETÉSI KIÍRÁS</t>
  </si>
  <si>
    <t>FŐÖSSZESÍTŐ</t>
  </si>
  <si>
    <t>Belső fal; Szerelt belső fal hang- és hőszigetelése, fém vagy faváz esetén, (rögzítés külön tételben) kőzetgyapot szigetelőanyaggal, Földszinti lépcsőház mellett EPS szigetelés takarása</t>
  </si>
  <si>
    <t>48-007-31.1.2-0092076</t>
  </si>
  <si>
    <t>ROCKWOOL Airrock ND kőzetgyapot lemez 80 mm</t>
  </si>
  <si>
    <t>Épületgépészet</t>
  </si>
  <si>
    <t xml:space="preserve">Öntapadós matricák és feliratok elhelyezése tűzvédelmi tervfejezet szerint:
- Tűzoltó készülék felirat
- tűzjelző központ felirat
 -kézi jelzésadók felirat
- tűzvédelmi főkapcsoló felirat
- Lépcsőházi hő- és füstelvezetés kézi indítója
- Gáz főelzáró felirat
- Elektromos főkapcsoló felirat
</t>
  </si>
  <si>
    <t>- Tűzvédelmi főkapcsoló felirat, stb.....</t>
  </si>
  <si>
    <t>Műszakilag szükséges kiegészítő tételek</t>
  </si>
  <si>
    <t>Ajtónyílás kialkítása gipszkarton válaszfalban, 2 mm vtg. UA erősített profillal, ajtótok beállítása nélkül</t>
  </si>
  <si>
    <t>Dupla ajtónyílás kialkítása gipszkarton válaszfalban, 2 mm vtg. UA erősített profillal, ajtótok beállítása nélkül</t>
  </si>
  <si>
    <t>Belső ablaknyílás kialkítása gipszkarton válaszfalban, 2 mm vtg. UA erősített profillal, ajtótok beállítása nélkül</t>
  </si>
  <si>
    <t>UA merevítő profil beépítése szaniterekhez / Mosdók</t>
  </si>
  <si>
    <t>Velux tetőtéri nyílászárók spaletta készítése</t>
  </si>
  <si>
    <t>Padlásföljáró helyének kialakítása</t>
  </si>
  <si>
    <t>Hangversenyterem légtérrel érintkező külső gipszkarton burkolatának szerelése</t>
  </si>
  <si>
    <t>zeneterem szinpad felé néző ablaka</t>
  </si>
  <si>
    <t>5.3 konszignációs jelű, ablak 200x 100 méretben</t>
  </si>
  <si>
    <t>Színpadi dobogó</t>
  </si>
  <si>
    <r>
      <t>Egyedi színpad 40m2, 40x40x3 mm-es szénacél zártszelvény rácsos tartó szerkezet,
-a tartók körben és 80 cm-enként csavar kötéssel rögzítve egymáshoz,
-festett felületvédelemmel (csak alapozva), járható faburkolattal, oldalsó fa borítással.</t>
    </r>
    <r>
      <rPr>
        <b/>
        <sz val="11"/>
        <color theme="1"/>
        <rFont val="Calibri"/>
        <family val="2"/>
        <charset val="238"/>
        <scheme val="minor"/>
      </rPr>
      <t xml:space="preserve"> Az ár csak a fém és faszerkezetet foglalja magába, a további felületkezelés (festés, filc megrendelői igény szerint, külön ajánlati tételként számolható el. </t>
    </r>
  </si>
  <si>
    <t>Ktg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</si>
</sst>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8"/>
      <color rgb="FF000000"/>
      <name val="Arial"/>
      <family val="2"/>
    </font>
    <font>
      <sz val="14"/>
      <color rgb="FF000000"/>
      <name val="Arial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0"/>
      <color rgb="FF000008"/>
      <name val="Tahoma"/>
      <family val="2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4" fontId="0" fillId="0" borderId="0" xfId="0" applyNumberFormat="1" applyAlignment="1">
      <alignment wrapText="1"/>
    </xf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1" fontId="5" fillId="0" borderId="0" xfId="1" applyNumberFormat="1" applyFont="1"/>
    <xf numFmtId="0" fontId="7" fillId="0" borderId="0" xfId="1" applyFont="1"/>
    <xf numFmtId="15" fontId="3" fillId="0" borderId="0" xfId="1" applyNumberFormat="1" applyFont="1"/>
    <xf numFmtId="0" fontId="6" fillId="0" borderId="1" xfId="1" applyFont="1" applyBorder="1"/>
    <xf numFmtId="0" fontId="2" fillId="0" borderId="1" xfId="1" applyBorder="1"/>
    <xf numFmtId="1" fontId="5" fillId="0" borderId="1" xfId="1" applyNumberFormat="1" applyFont="1" applyBorder="1"/>
    <xf numFmtId="0" fontId="5" fillId="0" borderId="1" xfId="1" applyFont="1" applyBorder="1"/>
    <xf numFmtId="0" fontId="6" fillId="0" borderId="2" xfId="1" applyFont="1" applyBorder="1"/>
    <xf numFmtId="0" fontId="2" fillId="0" borderId="2" xfId="1" applyBorder="1"/>
    <xf numFmtId="1" fontId="5" fillId="0" borderId="2" xfId="1" applyNumberFormat="1" applyFont="1" applyBorder="1"/>
    <xf numFmtId="0" fontId="5" fillId="0" borderId="2" xfId="1" applyFont="1" applyBorder="1"/>
    <xf numFmtId="0" fontId="8" fillId="0" borderId="0" xfId="1" applyFont="1"/>
    <xf numFmtId="10" fontId="7" fillId="0" borderId="0" xfId="1" applyNumberFormat="1" applyFont="1"/>
    <xf numFmtId="1" fontId="9" fillId="0" borderId="0" xfId="1" applyNumberFormat="1" applyFont="1"/>
    <xf numFmtId="0" fontId="9" fillId="0" borderId="0" xfId="1" applyFont="1"/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164" fontId="1" fillId="0" borderId="0" xfId="0" applyNumberFormat="1" applyFont="1"/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11" fillId="0" borderId="0" xfId="1" applyFont="1"/>
    <xf numFmtId="4" fontId="0" fillId="0" borderId="0" xfId="0" applyNumberFormat="1"/>
    <xf numFmtId="3" fontId="0" fillId="0" borderId="0" xfId="0" applyNumberFormat="1"/>
    <xf numFmtId="0" fontId="0" fillId="0" borderId="0" xfId="0" quotePrefix="1" applyAlignment="1">
      <alignment wrapText="1"/>
    </xf>
    <xf numFmtId="0" fontId="1" fillId="0" borderId="4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 applyAlignment="1">
      <alignment vertical="top" wrapText="1"/>
    </xf>
    <xf numFmtId="0" fontId="0" fillId="0" borderId="7" xfId="0" applyBorder="1"/>
    <xf numFmtId="164" fontId="0" fillId="0" borderId="7" xfId="0" applyNumberFormat="1" applyBorder="1"/>
    <xf numFmtId="0" fontId="0" fillId="0" borderId="6" xfId="0" applyBorder="1" applyAlignment="1">
      <alignment wrapText="1"/>
    </xf>
    <xf numFmtId="4" fontId="0" fillId="0" borderId="7" xfId="0" applyNumberFormat="1" applyBorder="1" applyAlignment="1">
      <alignment wrapText="1"/>
    </xf>
    <xf numFmtId="0" fontId="12" fillId="0" borderId="6" xfId="0" applyFont="1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9" xfId="0" applyBorder="1"/>
    <xf numFmtId="164" fontId="0" fillId="0" borderId="9" xfId="0" applyNumberFormat="1" applyBorder="1"/>
    <xf numFmtId="0" fontId="0" fillId="0" borderId="0" xfId="0" applyAlignment="1">
      <alignment vertical="top"/>
    </xf>
    <xf numFmtId="0" fontId="0" fillId="2" borderId="0" xfId="0" applyFill="1" applyAlignment="1">
      <alignment wrapText="1"/>
    </xf>
    <xf numFmtId="0" fontId="0" fillId="2" borderId="0" xfId="0" applyFill="1"/>
    <xf numFmtId="4" fontId="0" fillId="2" borderId="0" xfId="0" applyNumberFormat="1" applyFill="1" applyAlignment="1">
      <alignment wrapText="1"/>
    </xf>
    <xf numFmtId="164" fontId="0" fillId="3" borderId="0" xfId="0" applyNumberFormat="1" applyFill="1"/>
    <xf numFmtId="0" fontId="0" fillId="2" borderId="0" xfId="0" applyFill="1" applyAlignment="1">
      <alignment wrapText="1"/>
    </xf>
    <xf numFmtId="0" fontId="0" fillId="0" borderId="0" xfId="0" applyAlignment="1">
      <alignment wrapText="1"/>
    </xf>
  </cellXfs>
  <cellStyles count="2">
    <cellStyle name="Normál" xfId="0" builtinId="0"/>
    <cellStyle name="Normál 2" xfId="1" xr:uid="{4F6CEF49-B3DC-48EF-A544-4AB6ADEF11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5E862-2244-4AAF-A000-98CB4E8AC988}">
  <dimension ref="B3:N70"/>
  <sheetViews>
    <sheetView tabSelected="1" topLeftCell="A28" zoomScaleNormal="100" zoomScaleSheetLayoutView="100" workbookViewId="0">
      <selection activeCell="E56" sqref="E56"/>
    </sheetView>
  </sheetViews>
  <sheetFormatPr defaultRowHeight="15" x14ac:dyDescent="0.25"/>
  <cols>
    <col min="1" max="1" width="6.85546875" customWidth="1"/>
    <col min="8" max="8" width="12.28515625" customWidth="1"/>
    <col min="9" max="9" width="12.140625" customWidth="1"/>
    <col min="10" max="10" width="7.28515625" customWidth="1"/>
    <col min="11" max="11" width="11.7109375" customWidth="1"/>
    <col min="12" max="12" width="5" customWidth="1"/>
    <col min="13" max="13" width="12.7109375" customWidth="1"/>
    <col min="14" max="14" width="9.7109375" customWidth="1"/>
  </cols>
  <sheetData>
    <row r="3" spans="2:14" x14ac:dyDescent="0.25">
      <c r="B3" s="7" t="s">
        <v>285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 t="s">
        <v>286</v>
      </c>
    </row>
    <row r="4" spans="2:14" ht="18" x14ac:dyDescent="0.25">
      <c r="F4" s="8" t="s">
        <v>309</v>
      </c>
    </row>
    <row r="6" spans="2:14" ht="18.75" x14ac:dyDescent="0.3">
      <c r="B6" s="6"/>
      <c r="C6" s="6"/>
      <c r="D6" s="6"/>
      <c r="E6" s="6"/>
      <c r="H6" s="35" t="s">
        <v>310</v>
      </c>
      <c r="I6" s="6"/>
      <c r="J6" s="6"/>
      <c r="K6" s="6"/>
      <c r="L6" s="6"/>
      <c r="M6" s="6"/>
      <c r="N6" s="6"/>
    </row>
    <row r="9" spans="2:14" x14ac:dyDescent="0.25">
      <c r="B9" s="9" t="s">
        <v>287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2:14" x14ac:dyDescent="0.25">
      <c r="B10" s="10" t="s">
        <v>288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2:14" x14ac:dyDescent="0.25">
      <c r="B11" s="10" t="s">
        <v>289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2:14" x14ac:dyDescent="0.25">
      <c r="B12" s="9" t="s">
        <v>290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2:14" x14ac:dyDescent="0.25">
      <c r="B13" s="10" t="s">
        <v>291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2:14" x14ac:dyDescent="0.25">
      <c r="B14" s="10" t="s">
        <v>292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2:14" x14ac:dyDescent="0.25">
      <c r="B15" s="10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2:14" x14ac:dyDescent="0.25">
      <c r="B16" s="9" t="s">
        <v>293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2:14" x14ac:dyDescent="0.25">
      <c r="B17" s="10" t="s">
        <v>288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2:14" x14ac:dyDescent="0.25">
      <c r="B18" s="10" t="s">
        <v>289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2:14" x14ac:dyDescent="0.25">
      <c r="B19" s="10" t="s">
        <v>294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2:14" x14ac:dyDescent="0.25">
      <c r="B20" s="10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2:14" x14ac:dyDescent="0.25">
      <c r="B21" s="9" t="s">
        <v>295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2:14" x14ac:dyDescent="0.25">
      <c r="B22" s="10" t="s">
        <v>296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2:14" x14ac:dyDescent="0.25">
      <c r="B23" s="10" t="s">
        <v>297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2:14" x14ac:dyDescent="0.25">
      <c r="B24" s="10" t="s">
        <v>298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8" spans="2:14" x14ac:dyDescent="0.25">
      <c r="B28" s="6"/>
      <c r="C28" s="6"/>
      <c r="D28" s="6"/>
      <c r="E28" s="6"/>
      <c r="F28" s="6"/>
      <c r="G28" s="6"/>
      <c r="H28" s="6"/>
      <c r="I28" s="29" t="s">
        <v>299</v>
      </c>
      <c r="J28" s="30"/>
      <c r="K28" s="30"/>
      <c r="L28" s="30"/>
      <c r="M28" s="29" t="s">
        <v>300</v>
      </c>
      <c r="N28" s="6"/>
    </row>
    <row r="30" spans="2:14" x14ac:dyDescent="0.25">
      <c r="B30" s="10" t="s">
        <v>301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2:14" x14ac:dyDescent="0.25">
      <c r="B31" s="10" t="s">
        <v>302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2:14" x14ac:dyDescent="0.25">
      <c r="B32" s="10" t="s">
        <v>251</v>
      </c>
      <c r="C32" s="6"/>
      <c r="D32" s="6"/>
      <c r="E32" s="6"/>
      <c r="F32" s="6"/>
      <c r="G32" s="6"/>
      <c r="H32" s="6"/>
      <c r="I32" s="11">
        <f>SUM(Összesen!B2)</f>
        <v>0</v>
      </c>
      <c r="J32" s="9" t="s">
        <v>303</v>
      </c>
      <c r="K32" s="6"/>
      <c r="L32" s="6"/>
      <c r="M32" s="11">
        <f>SUM(Összesen!C2)</f>
        <v>0</v>
      </c>
      <c r="N32" s="9" t="s">
        <v>303</v>
      </c>
    </row>
    <row r="33" spans="2:14" x14ac:dyDescent="0.25">
      <c r="B33" s="10" t="s">
        <v>245</v>
      </c>
      <c r="C33" s="6"/>
      <c r="D33" s="6"/>
      <c r="E33" s="6"/>
      <c r="F33" s="6"/>
      <c r="G33" s="6"/>
      <c r="H33" s="6"/>
      <c r="I33" s="11">
        <f>SUM(Összesen!B3)</f>
        <v>0</v>
      </c>
      <c r="J33" s="9" t="s">
        <v>303</v>
      </c>
      <c r="K33" s="6"/>
      <c r="L33" s="6"/>
      <c r="M33" s="11">
        <f>SUM(Összesen!C3)</f>
        <v>0</v>
      </c>
      <c r="N33" s="9" t="s">
        <v>303</v>
      </c>
    </row>
    <row r="34" spans="2:14" x14ac:dyDescent="0.25">
      <c r="B34" s="10" t="s">
        <v>240</v>
      </c>
      <c r="C34" s="6"/>
      <c r="D34" s="6"/>
      <c r="E34" s="6"/>
      <c r="F34" s="6"/>
      <c r="G34" s="6"/>
      <c r="H34" s="6"/>
      <c r="I34" s="11">
        <f>SUM(Összesen!B4)</f>
        <v>0</v>
      </c>
      <c r="J34" s="9" t="s">
        <v>303</v>
      </c>
      <c r="K34" s="6"/>
      <c r="L34" s="6"/>
      <c r="M34" s="11">
        <f>SUM(Összesen!C4)</f>
        <v>0</v>
      </c>
      <c r="N34" s="9" t="s">
        <v>303</v>
      </c>
    </row>
    <row r="35" spans="2:14" x14ac:dyDescent="0.25">
      <c r="B35" s="10" t="s">
        <v>233</v>
      </c>
      <c r="C35" s="6"/>
      <c r="D35" s="6"/>
      <c r="E35" s="6"/>
      <c r="F35" s="6"/>
      <c r="G35" s="6"/>
      <c r="H35" s="6"/>
      <c r="I35" s="11">
        <f>SUM(Összesen!B5)</f>
        <v>0</v>
      </c>
      <c r="J35" s="9" t="s">
        <v>303</v>
      </c>
      <c r="K35" s="6"/>
      <c r="L35" s="6"/>
      <c r="M35" s="11">
        <f>SUM(Összesen!C5)</f>
        <v>0</v>
      </c>
      <c r="N35" s="9" t="s">
        <v>303</v>
      </c>
    </row>
    <row r="36" spans="2:14" x14ac:dyDescent="0.25">
      <c r="B36" s="10" t="s">
        <v>229</v>
      </c>
      <c r="C36" s="6"/>
      <c r="D36" s="6"/>
      <c r="E36" s="6"/>
      <c r="F36" s="6"/>
      <c r="G36" s="6"/>
      <c r="H36" s="6"/>
      <c r="I36" s="11">
        <f>SUM(Összesen!B6)</f>
        <v>0</v>
      </c>
      <c r="J36" s="9" t="s">
        <v>303</v>
      </c>
      <c r="K36" s="6"/>
      <c r="L36" s="6"/>
      <c r="M36" s="11">
        <f>SUM(Összesen!C6)</f>
        <v>0</v>
      </c>
      <c r="N36" s="9" t="s">
        <v>303</v>
      </c>
    </row>
    <row r="37" spans="2:14" x14ac:dyDescent="0.25">
      <c r="B37" s="10" t="s">
        <v>225</v>
      </c>
      <c r="C37" s="6"/>
      <c r="D37" s="6"/>
      <c r="E37" s="6"/>
      <c r="F37" s="6"/>
      <c r="G37" s="6"/>
      <c r="H37" s="6"/>
      <c r="I37" s="11">
        <f>SUM(Összesen!B7)</f>
        <v>0</v>
      </c>
      <c r="J37" s="9" t="s">
        <v>303</v>
      </c>
      <c r="K37" s="6"/>
      <c r="L37" s="6"/>
      <c r="M37" s="11">
        <f>SUM(Összesen!C7)</f>
        <v>0</v>
      </c>
      <c r="N37" s="9" t="s">
        <v>303</v>
      </c>
    </row>
    <row r="38" spans="2:14" x14ac:dyDescent="0.25">
      <c r="B38" s="10" t="s">
        <v>205</v>
      </c>
      <c r="C38" s="6"/>
      <c r="D38" s="6"/>
      <c r="E38" s="6"/>
      <c r="F38" s="6"/>
      <c r="G38" s="6"/>
      <c r="H38" s="6"/>
      <c r="I38" s="11">
        <f>SUM(Összesen!B8)</f>
        <v>0</v>
      </c>
      <c r="J38" s="9" t="s">
        <v>303</v>
      </c>
      <c r="K38" s="6"/>
      <c r="L38" s="6"/>
      <c r="M38" s="11">
        <f>SUM(Összesen!C8)</f>
        <v>0</v>
      </c>
      <c r="N38" s="9" t="s">
        <v>303</v>
      </c>
    </row>
    <row r="39" spans="2:14" x14ac:dyDescent="0.25">
      <c r="B39" s="10" t="s">
        <v>169</v>
      </c>
      <c r="C39" s="6"/>
      <c r="D39" s="6"/>
      <c r="E39" s="6"/>
      <c r="F39" s="6"/>
      <c r="G39" s="6"/>
      <c r="H39" s="6"/>
      <c r="I39" s="11">
        <f>SUM(Összesen!B9)</f>
        <v>0</v>
      </c>
      <c r="J39" s="9" t="s">
        <v>303</v>
      </c>
      <c r="K39" s="6"/>
      <c r="L39" s="6"/>
      <c r="M39" s="11">
        <f>SUM(Összesen!C9)</f>
        <v>0</v>
      </c>
      <c r="N39" s="9" t="s">
        <v>303</v>
      </c>
    </row>
    <row r="40" spans="2:14" x14ac:dyDescent="0.25">
      <c r="B40" s="10" t="s">
        <v>163</v>
      </c>
      <c r="C40" s="6"/>
      <c r="D40" s="6"/>
      <c r="E40" s="6"/>
      <c r="F40" s="6"/>
      <c r="G40" s="6"/>
      <c r="H40" s="6"/>
      <c r="I40" s="11">
        <f>SUM(Összesen!B10)</f>
        <v>0</v>
      </c>
      <c r="J40" s="9" t="s">
        <v>303</v>
      </c>
      <c r="K40" s="6"/>
      <c r="L40" s="6"/>
      <c r="M40" s="11">
        <f>SUM(Összesen!C10)</f>
        <v>0</v>
      </c>
      <c r="N40" s="9" t="s">
        <v>303</v>
      </c>
    </row>
    <row r="41" spans="2:14" x14ac:dyDescent="0.25">
      <c r="B41" s="10" t="s">
        <v>116</v>
      </c>
      <c r="C41" s="6"/>
      <c r="D41" s="6"/>
      <c r="E41" s="6"/>
      <c r="F41" s="6"/>
      <c r="G41" s="6"/>
      <c r="H41" s="6"/>
      <c r="I41" s="11">
        <f>SUM(Összesen!B11)</f>
        <v>0</v>
      </c>
      <c r="J41" s="9" t="s">
        <v>303</v>
      </c>
      <c r="K41" s="6"/>
      <c r="L41" s="6"/>
      <c r="M41" s="11">
        <f>SUM(Összesen!C11)</f>
        <v>0</v>
      </c>
      <c r="N41" s="9" t="s">
        <v>303</v>
      </c>
    </row>
    <row r="42" spans="2:14" x14ac:dyDescent="0.25">
      <c r="B42" s="10" t="s">
        <v>86</v>
      </c>
      <c r="C42" s="6"/>
      <c r="D42" s="6"/>
      <c r="E42" s="6"/>
      <c r="F42" s="6"/>
      <c r="G42" s="6"/>
      <c r="H42" s="6"/>
      <c r="I42" s="11">
        <f>SUM(Összesen!B12)</f>
        <v>0</v>
      </c>
      <c r="J42" s="9" t="s">
        <v>303</v>
      </c>
      <c r="K42" s="6"/>
      <c r="L42" s="6"/>
      <c r="M42" s="11">
        <f>SUM(Összesen!C12)</f>
        <v>0</v>
      </c>
      <c r="N42" s="9" t="s">
        <v>303</v>
      </c>
    </row>
    <row r="43" spans="2:14" x14ac:dyDescent="0.25">
      <c r="B43" s="10" t="s">
        <v>57</v>
      </c>
      <c r="C43" s="6"/>
      <c r="D43" s="6"/>
      <c r="E43" s="6"/>
      <c r="F43" s="6"/>
      <c r="G43" s="6"/>
      <c r="H43" s="6"/>
      <c r="I43" s="11">
        <f>SUM(Összesen!B13)</f>
        <v>0</v>
      </c>
      <c r="J43" s="9" t="s">
        <v>303</v>
      </c>
      <c r="K43" s="6"/>
      <c r="L43" s="6"/>
      <c r="M43" s="11">
        <f>SUM(Összesen!C13)</f>
        <v>0</v>
      </c>
      <c r="N43" s="9" t="s">
        <v>303</v>
      </c>
    </row>
    <row r="44" spans="2:14" x14ac:dyDescent="0.25">
      <c r="B44" s="10" t="s">
        <v>37</v>
      </c>
      <c r="C44" s="6"/>
      <c r="D44" s="6"/>
      <c r="E44" s="6"/>
      <c r="F44" s="6"/>
      <c r="G44" s="6"/>
      <c r="H44" s="6"/>
      <c r="I44" s="11">
        <f>SUM(Összesen!B14)</f>
        <v>0</v>
      </c>
      <c r="J44" s="9" t="s">
        <v>303</v>
      </c>
      <c r="K44" s="6"/>
      <c r="L44" s="6"/>
      <c r="M44" s="11">
        <f>SUM(Összesen!C14)</f>
        <v>0</v>
      </c>
      <c r="N44" s="9" t="s">
        <v>303</v>
      </c>
    </row>
    <row r="45" spans="2:14" x14ac:dyDescent="0.25">
      <c r="B45" s="10" t="s">
        <v>32</v>
      </c>
      <c r="C45" s="6"/>
      <c r="D45" s="6"/>
      <c r="E45" s="6"/>
      <c r="F45" s="6"/>
      <c r="G45" s="6"/>
      <c r="H45" s="6"/>
      <c r="I45" s="11">
        <f>SUM(Összesen!B15)</f>
        <v>0</v>
      </c>
      <c r="J45" s="9" t="s">
        <v>303</v>
      </c>
      <c r="K45" s="6"/>
      <c r="L45" s="6"/>
      <c r="M45" s="11">
        <f>SUM(Összesen!C15)</f>
        <v>0</v>
      </c>
      <c r="N45" s="9" t="s">
        <v>303</v>
      </c>
    </row>
    <row r="46" spans="2:14" x14ac:dyDescent="0.25">
      <c r="B46" s="10" t="s">
        <v>28</v>
      </c>
      <c r="C46" s="6"/>
      <c r="D46" s="6"/>
      <c r="E46" s="6"/>
      <c r="F46" s="6"/>
      <c r="G46" s="6"/>
      <c r="H46" s="6"/>
      <c r="I46" s="11">
        <f>SUM(Összesen!B16)</f>
        <v>0</v>
      </c>
      <c r="J46" s="9" t="s">
        <v>303</v>
      </c>
      <c r="K46" s="6"/>
      <c r="L46" s="6"/>
      <c r="M46" s="11">
        <f>SUM(Összesen!C16)</f>
        <v>0</v>
      </c>
      <c r="N46" s="9" t="s">
        <v>303</v>
      </c>
    </row>
    <row r="47" spans="2:14" x14ac:dyDescent="0.25">
      <c r="B47" s="14" t="s">
        <v>15</v>
      </c>
      <c r="C47" s="15"/>
      <c r="D47" s="15"/>
      <c r="E47" s="15"/>
      <c r="F47" s="15"/>
      <c r="G47" s="15"/>
      <c r="H47" s="15"/>
      <c r="I47" s="16">
        <f>SUM(Összesen!B17)</f>
        <v>0</v>
      </c>
      <c r="J47" s="17" t="s">
        <v>303</v>
      </c>
      <c r="K47" s="15"/>
      <c r="L47" s="15"/>
      <c r="M47" s="16">
        <f>SUM(Összesen!C17)</f>
        <v>0</v>
      </c>
      <c r="N47" s="17" t="s">
        <v>303</v>
      </c>
    </row>
    <row r="48" spans="2:14" ht="7.5" customHeight="1" x14ac:dyDescent="0.25"/>
    <row r="49" spans="2:14" x14ac:dyDescent="0.25">
      <c r="B49" s="10" t="s">
        <v>14</v>
      </c>
      <c r="C49" s="6"/>
      <c r="D49" s="6"/>
      <c r="E49" s="6"/>
      <c r="F49" s="6"/>
      <c r="G49" s="6"/>
      <c r="H49" s="6"/>
      <c r="I49" s="11">
        <f>SUM(Összesen!B18)</f>
        <v>0</v>
      </c>
      <c r="J49" s="9" t="s">
        <v>303</v>
      </c>
      <c r="K49" s="6"/>
      <c r="L49" s="6"/>
      <c r="M49" s="11">
        <f>SUM(Összesen!C18)</f>
        <v>0</v>
      </c>
      <c r="N49" s="9" t="s">
        <v>303</v>
      </c>
    </row>
    <row r="50" spans="2:14" ht="15.75" customHeight="1" x14ac:dyDescent="0.25">
      <c r="B50" s="10" t="s">
        <v>314</v>
      </c>
      <c r="I50" s="11">
        <f>SUM(Összesen!B19)</f>
        <v>0</v>
      </c>
      <c r="J50" s="9" t="s">
        <v>303</v>
      </c>
      <c r="K50" s="6"/>
      <c r="L50" s="6"/>
      <c r="M50" s="11">
        <f>SUM(Összesen!C19)</f>
        <v>0</v>
      </c>
      <c r="N50" s="9" t="s">
        <v>303</v>
      </c>
    </row>
    <row r="51" spans="2:14" ht="15.75" thickBot="1" x14ac:dyDescent="0.3">
      <c r="B51" s="18" t="s">
        <v>327</v>
      </c>
      <c r="C51" s="19"/>
      <c r="D51" s="19"/>
      <c r="E51" s="19"/>
      <c r="F51" s="19"/>
      <c r="G51" s="19"/>
      <c r="H51" s="19"/>
      <c r="I51" s="20">
        <f>SUM(Összesen!B20)</f>
        <v>0</v>
      </c>
      <c r="J51" s="21" t="s">
        <v>303</v>
      </c>
      <c r="K51" s="19"/>
      <c r="L51" s="19"/>
      <c r="M51" s="20">
        <f>SUM(Összesen!C20)</f>
        <v>0</v>
      </c>
      <c r="N51" s="21" t="s">
        <v>303</v>
      </c>
    </row>
    <row r="52" spans="2:14" ht="15.75" thickTop="1" x14ac:dyDescent="0.25"/>
    <row r="53" spans="2:14" x14ac:dyDescent="0.25">
      <c r="B53" s="22" t="s">
        <v>13</v>
      </c>
      <c r="C53" s="6"/>
      <c r="D53" s="6"/>
      <c r="E53" s="6"/>
      <c r="F53" s="6"/>
      <c r="G53" s="6"/>
      <c r="H53" s="6"/>
      <c r="I53" s="11">
        <f>SUM(I32:I52)</f>
        <v>0</v>
      </c>
      <c r="J53" s="9" t="s">
        <v>303</v>
      </c>
      <c r="K53" s="6"/>
      <c r="L53" s="6"/>
      <c r="M53" s="11">
        <f>SUM(M32:M52)</f>
        <v>0</v>
      </c>
      <c r="N53" s="9" t="s">
        <v>303</v>
      </c>
    </row>
    <row r="55" spans="2:14" x14ac:dyDescent="0.25">
      <c r="B55" s="22" t="s">
        <v>304</v>
      </c>
      <c r="C55" s="6"/>
      <c r="D55" s="6"/>
      <c r="E55" s="6"/>
      <c r="F55" s="6"/>
      <c r="G55" s="6"/>
      <c r="H55" s="6"/>
      <c r="I55" s="6"/>
      <c r="J55" s="6"/>
      <c r="K55" s="11">
        <f>I53+M53</f>
        <v>0</v>
      </c>
      <c r="L55" s="9" t="s">
        <v>303</v>
      </c>
      <c r="M55" s="6"/>
      <c r="N55" s="6"/>
    </row>
    <row r="57" spans="2:14" x14ac:dyDescent="0.25">
      <c r="B57" s="10" t="s">
        <v>305</v>
      </c>
      <c r="C57" s="6"/>
      <c r="D57" s="6"/>
      <c r="E57" s="6"/>
      <c r="F57" s="23">
        <v>0.27</v>
      </c>
      <c r="G57" s="12"/>
      <c r="H57" s="6"/>
      <c r="I57" s="6"/>
      <c r="J57" s="6"/>
      <c r="K57" s="24">
        <f>K55*F57</f>
        <v>0</v>
      </c>
      <c r="L57" s="25" t="s">
        <v>303</v>
      </c>
      <c r="M57" s="6"/>
      <c r="N57" s="6"/>
    </row>
    <row r="59" spans="2:14" x14ac:dyDescent="0.25">
      <c r="B59" s="10" t="s">
        <v>306</v>
      </c>
      <c r="C59" s="6"/>
      <c r="D59" s="6"/>
      <c r="E59" s="6"/>
      <c r="F59" s="6"/>
      <c r="G59" s="6"/>
      <c r="H59" s="6"/>
      <c r="I59" s="6"/>
      <c r="J59" s="6"/>
      <c r="K59" s="11">
        <f>K55+K57</f>
        <v>0</v>
      </c>
      <c r="L59" s="9" t="s">
        <v>303</v>
      </c>
      <c r="M59" s="6"/>
      <c r="N59" s="6"/>
    </row>
    <row r="61" spans="2:14" x14ac:dyDescent="0.25">
      <c r="B61" s="10" t="s">
        <v>307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3" spans="2:14" x14ac:dyDescent="0.2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10" t="s">
        <v>308</v>
      </c>
      <c r="N63" s="6"/>
    </row>
    <row r="70" spans="8:8" x14ac:dyDescent="0.25">
      <c r="H70" s="13"/>
    </row>
  </sheetData>
  <pageMargins left="0.25" right="0.25" top="0.75" bottom="0.75" header="0.3" footer="0.3"/>
  <pageSetup paperSize="9" scale="68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EE64B-498D-4F91-8D3A-8454B58DBF23}">
  <dimension ref="A1:I68"/>
  <sheetViews>
    <sheetView topLeftCell="A48" zoomScaleNormal="100" zoomScaleSheetLayoutView="85" workbookViewId="0">
      <selection activeCell="C70" sqref="C70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169</v>
      </c>
      <c r="D2" s="5"/>
    </row>
    <row r="3" spans="1:9" ht="135" x14ac:dyDescent="0.25">
      <c r="C3" s="3" t="s">
        <v>170</v>
      </c>
      <c r="D3" s="5"/>
    </row>
    <row r="4" spans="1:9" x14ac:dyDescent="0.25">
      <c r="A4">
        <v>1</v>
      </c>
      <c r="B4" t="s">
        <v>9</v>
      </c>
      <c r="C4" s="3" t="s">
        <v>171</v>
      </c>
      <c r="D4" s="5">
        <v>38.67</v>
      </c>
      <c r="E4" t="s">
        <v>11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ht="180" x14ac:dyDescent="0.25">
      <c r="C6" s="3" t="s">
        <v>172</v>
      </c>
      <c r="D6" s="5"/>
    </row>
    <row r="7" spans="1:9" ht="29.25" customHeight="1" x14ac:dyDescent="0.25">
      <c r="A7">
        <v>2</v>
      </c>
      <c r="B7" t="s">
        <v>9</v>
      </c>
      <c r="C7" s="3" t="s">
        <v>173</v>
      </c>
      <c r="D7" s="5">
        <v>138.19</v>
      </c>
      <c r="E7" t="s">
        <v>11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ht="210" x14ac:dyDescent="0.25">
      <c r="C9" s="3" t="s">
        <v>174</v>
      </c>
      <c r="D9" s="5"/>
    </row>
    <row r="10" spans="1:9" x14ac:dyDescent="0.25">
      <c r="A10">
        <v>3</v>
      </c>
      <c r="B10" t="s">
        <v>9</v>
      </c>
      <c r="C10" s="3" t="s">
        <v>175</v>
      </c>
      <c r="D10" s="5">
        <v>29.25</v>
      </c>
      <c r="E10" t="s">
        <v>11</v>
      </c>
      <c r="F10" s="27">
        <v>0</v>
      </c>
      <c r="G10" s="27">
        <v>0</v>
      </c>
      <c r="H10" s="27">
        <f>D10*F10</f>
        <v>0</v>
      </c>
      <c r="I10" s="27">
        <f>D10*G10</f>
        <v>0</v>
      </c>
    </row>
    <row r="11" spans="1:9" x14ac:dyDescent="0.25">
      <c r="A11" t="s">
        <v>12</v>
      </c>
      <c r="C11" s="3"/>
      <c r="D11" s="5"/>
    </row>
    <row r="12" spans="1:9" ht="225" x14ac:dyDescent="0.25">
      <c r="C12" s="3" t="s">
        <v>176</v>
      </c>
      <c r="D12" s="5"/>
    </row>
    <row r="13" spans="1:9" x14ac:dyDescent="0.25">
      <c r="A13">
        <v>4</v>
      </c>
      <c r="B13" t="s">
        <v>9</v>
      </c>
      <c r="C13" s="3" t="s">
        <v>177</v>
      </c>
      <c r="D13" s="5">
        <v>19.98</v>
      </c>
      <c r="E13" t="s">
        <v>11</v>
      </c>
      <c r="F13" s="27">
        <v>0</v>
      </c>
      <c r="G13" s="27">
        <v>0</v>
      </c>
      <c r="H13" s="27">
        <f>D13*F13</f>
        <v>0</v>
      </c>
      <c r="I13" s="27">
        <f>D13*G13</f>
        <v>0</v>
      </c>
    </row>
    <row r="14" spans="1:9" x14ac:dyDescent="0.25">
      <c r="A14" t="s">
        <v>12</v>
      </c>
      <c r="C14" s="3"/>
      <c r="D14" s="5"/>
    </row>
    <row r="15" spans="1:9" ht="300" x14ac:dyDescent="0.25">
      <c r="C15" s="3" t="s">
        <v>178</v>
      </c>
      <c r="D15" s="5"/>
    </row>
    <row r="16" spans="1:9" x14ac:dyDescent="0.25">
      <c r="A16">
        <v>5</v>
      </c>
      <c r="B16" t="s">
        <v>9</v>
      </c>
      <c r="C16" s="3" t="s">
        <v>179</v>
      </c>
      <c r="D16" s="5">
        <v>8.5</v>
      </c>
      <c r="E16" t="s">
        <v>11</v>
      </c>
      <c r="F16" s="27">
        <v>0</v>
      </c>
      <c r="G16" s="27">
        <v>0</v>
      </c>
      <c r="H16" s="27">
        <f>D16*F16</f>
        <v>0</v>
      </c>
      <c r="I16" s="27">
        <f>D16*G16</f>
        <v>0</v>
      </c>
    </row>
    <row r="17" spans="1:9" x14ac:dyDescent="0.25">
      <c r="A17" t="s">
        <v>12</v>
      </c>
      <c r="C17" s="3"/>
      <c r="D17" s="5"/>
    </row>
    <row r="18" spans="1:9" ht="255" x14ac:dyDescent="0.25">
      <c r="C18" s="3" t="s">
        <v>180</v>
      </c>
      <c r="D18" s="5"/>
    </row>
    <row r="19" spans="1:9" ht="30" x14ac:dyDescent="0.25">
      <c r="A19">
        <v>6</v>
      </c>
      <c r="B19" t="s">
        <v>9</v>
      </c>
      <c r="C19" s="52" t="s">
        <v>181</v>
      </c>
      <c r="D19" s="5">
        <v>25.89</v>
      </c>
      <c r="E19" t="s">
        <v>11</v>
      </c>
      <c r="F19" s="27">
        <v>0</v>
      </c>
      <c r="G19" s="27">
        <v>0</v>
      </c>
      <c r="H19" s="27">
        <f>D19*F19</f>
        <v>0</v>
      </c>
      <c r="I19" s="27">
        <f>D19*G19</f>
        <v>0</v>
      </c>
    </row>
    <row r="20" spans="1:9" x14ac:dyDescent="0.25">
      <c r="A20" t="s">
        <v>12</v>
      </c>
      <c r="C20" s="3"/>
      <c r="D20" s="5"/>
    </row>
    <row r="21" spans="1:9" ht="285" x14ac:dyDescent="0.25">
      <c r="C21" s="3" t="s">
        <v>182</v>
      </c>
      <c r="D21" s="5"/>
    </row>
    <row r="22" spans="1:9" x14ac:dyDescent="0.25">
      <c r="A22">
        <v>7</v>
      </c>
      <c r="B22" t="s">
        <v>9</v>
      </c>
      <c r="C22" s="3" t="s">
        <v>183</v>
      </c>
      <c r="D22" s="5">
        <v>10</v>
      </c>
      <c r="E22" t="s">
        <v>11</v>
      </c>
      <c r="F22" s="27">
        <v>0</v>
      </c>
      <c r="G22" s="27">
        <v>0</v>
      </c>
      <c r="H22" s="27">
        <f>D22*F22</f>
        <v>0</v>
      </c>
      <c r="I22" s="27">
        <f>D22*G22</f>
        <v>0</v>
      </c>
    </row>
    <row r="23" spans="1:9" x14ac:dyDescent="0.25">
      <c r="A23" t="s">
        <v>12</v>
      </c>
      <c r="C23" s="3"/>
      <c r="D23" s="5"/>
    </row>
    <row r="24" spans="1:9" ht="300" x14ac:dyDescent="0.25">
      <c r="C24" s="3" t="s">
        <v>184</v>
      </c>
      <c r="D24" s="5"/>
    </row>
    <row r="25" spans="1:9" x14ac:dyDescent="0.25">
      <c r="A25">
        <v>8</v>
      </c>
      <c r="B25" t="s">
        <v>9</v>
      </c>
      <c r="C25" s="3" t="s">
        <v>185</v>
      </c>
      <c r="D25" s="5">
        <v>41.45</v>
      </c>
      <c r="E25" t="s">
        <v>11</v>
      </c>
      <c r="F25" s="27">
        <v>0</v>
      </c>
      <c r="G25" s="27">
        <v>0</v>
      </c>
      <c r="H25" s="27">
        <f>D25*F25</f>
        <v>0</v>
      </c>
      <c r="I25" s="27">
        <f>D25*G25</f>
        <v>0</v>
      </c>
    </row>
    <row r="26" spans="1:9" x14ac:dyDescent="0.25">
      <c r="A26" t="s">
        <v>12</v>
      </c>
      <c r="C26" s="3"/>
      <c r="D26" s="5"/>
    </row>
    <row r="27" spans="1:9" ht="300" x14ac:dyDescent="0.25">
      <c r="C27" s="3" t="s">
        <v>186</v>
      </c>
      <c r="D27" s="5"/>
    </row>
    <row r="28" spans="1:9" x14ac:dyDescent="0.25">
      <c r="A28">
        <v>9</v>
      </c>
      <c r="B28" t="s">
        <v>9</v>
      </c>
      <c r="C28" s="3" t="s">
        <v>187</v>
      </c>
      <c r="D28" s="5">
        <v>77.52</v>
      </c>
      <c r="E28" t="s">
        <v>11</v>
      </c>
      <c r="F28" s="27">
        <v>0</v>
      </c>
      <c r="G28" s="27">
        <v>0</v>
      </c>
      <c r="H28" s="27">
        <f>D28*F28</f>
        <v>0</v>
      </c>
      <c r="I28" s="27">
        <f>D28*G28</f>
        <v>0</v>
      </c>
    </row>
    <row r="29" spans="1:9" x14ac:dyDescent="0.25">
      <c r="A29" t="s">
        <v>12</v>
      </c>
      <c r="C29" s="3"/>
      <c r="D29" s="5"/>
    </row>
    <row r="30" spans="1:9" ht="315" x14ac:dyDescent="0.25">
      <c r="C30" s="3" t="s">
        <v>188</v>
      </c>
      <c r="D30" s="5"/>
    </row>
    <row r="31" spans="1:9" ht="30" x14ac:dyDescent="0.25">
      <c r="A31">
        <v>10</v>
      </c>
      <c r="B31" t="s">
        <v>9</v>
      </c>
      <c r="C31" s="3" t="s">
        <v>189</v>
      </c>
      <c r="D31" s="5">
        <v>21.62</v>
      </c>
      <c r="E31" t="s">
        <v>11</v>
      </c>
      <c r="F31" s="27">
        <v>0</v>
      </c>
      <c r="G31" s="27">
        <v>0</v>
      </c>
      <c r="H31" s="27">
        <f>D31*F31</f>
        <v>0</v>
      </c>
      <c r="I31" s="27">
        <f>D31*G31</f>
        <v>0</v>
      </c>
    </row>
    <row r="32" spans="1:9" x14ac:dyDescent="0.25">
      <c r="A32" t="s">
        <v>12</v>
      </c>
      <c r="C32" s="3"/>
      <c r="D32" s="5"/>
    </row>
    <row r="33" spans="1:9" ht="300" x14ac:dyDescent="0.25">
      <c r="C33" s="3" t="s">
        <v>190</v>
      </c>
      <c r="D33" s="5"/>
    </row>
    <row r="34" spans="1:9" ht="30" x14ac:dyDescent="0.25">
      <c r="A34">
        <v>11</v>
      </c>
      <c r="B34" t="s">
        <v>9</v>
      </c>
      <c r="C34" s="3" t="s">
        <v>191</v>
      </c>
      <c r="D34" s="5">
        <v>40.43</v>
      </c>
      <c r="E34" t="s">
        <v>11</v>
      </c>
      <c r="F34" s="27">
        <v>0</v>
      </c>
      <c r="G34" s="27">
        <v>0</v>
      </c>
      <c r="H34" s="27">
        <f>D34*F34</f>
        <v>0</v>
      </c>
      <c r="I34" s="27">
        <f>D34*G34</f>
        <v>0</v>
      </c>
    </row>
    <row r="35" spans="1:9" x14ac:dyDescent="0.25">
      <c r="A35" t="s">
        <v>12</v>
      </c>
      <c r="C35" s="3"/>
      <c r="D35" s="5"/>
    </row>
    <row r="36" spans="1:9" ht="390" x14ac:dyDescent="0.25">
      <c r="C36" s="3" t="s">
        <v>192</v>
      </c>
      <c r="D36" s="5"/>
    </row>
    <row r="37" spans="1:9" ht="30" x14ac:dyDescent="0.25">
      <c r="A37">
        <v>12</v>
      </c>
      <c r="B37" t="s">
        <v>9</v>
      </c>
      <c r="C37" s="3" t="s">
        <v>193</v>
      </c>
      <c r="D37" s="5">
        <v>180.71</v>
      </c>
      <c r="E37" t="s">
        <v>11</v>
      </c>
      <c r="F37" s="27">
        <v>0</v>
      </c>
      <c r="G37" s="27">
        <v>0</v>
      </c>
      <c r="H37" s="27">
        <f>D37*F37</f>
        <v>0</v>
      </c>
      <c r="I37" s="27">
        <f>D37*G37</f>
        <v>0</v>
      </c>
    </row>
    <row r="38" spans="1:9" x14ac:dyDescent="0.25">
      <c r="A38" t="s">
        <v>12</v>
      </c>
      <c r="C38" s="3"/>
      <c r="D38" s="5"/>
    </row>
    <row r="39" spans="1:9" ht="390" x14ac:dyDescent="0.25">
      <c r="C39" s="3" t="s">
        <v>194</v>
      </c>
      <c r="D39" s="5"/>
    </row>
    <row r="40" spans="1:9" ht="30" x14ac:dyDescent="0.25">
      <c r="A40">
        <v>13</v>
      </c>
      <c r="B40" t="s">
        <v>9</v>
      </c>
      <c r="C40" s="3" t="s">
        <v>195</v>
      </c>
      <c r="D40" s="5">
        <v>113.76</v>
      </c>
      <c r="E40" t="s">
        <v>11</v>
      </c>
      <c r="F40" s="27">
        <v>0</v>
      </c>
      <c r="G40" s="27">
        <v>0</v>
      </c>
      <c r="H40" s="27">
        <f>D40*F40</f>
        <v>0</v>
      </c>
      <c r="I40" s="27">
        <f>D40*G40</f>
        <v>0</v>
      </c>
    </row>
    <row r="41" spans="1:9" x14ac:dyDescent="0.25">
      <c r="A41" t="s">
        <v>12</v>
      </c>
      <c r="C41" s="3"/>
      <c r="D41" s="5"/>
    </row>
    <row r="42" spans="1:9" ht="45" x14ac:dyDescent="0.25">
      <c r="C42" s="3" t="s">
        <v>196</v>
      </c>
      <c r="D42" s="5"/>
    </row>
    <row r="43" spans="1:9" ht="30" x14ac:dyDescent="0.25">
      <c r="A43">
        <v>14</v>
      </c>
      <c r="B43" t="s">
        <v>197</v>
      </c>
      <c r="C43" s="3" t="s">
        <v>198</v>
      </c>
      <c r="D43" s="5">
        <v>5.8</v>
      </c>
      <c r="E43" t="s">
        <v>11</v>
      </c>
      <c r="F43" s="27">
        <v>0</v>
      </c>
      <c r="G43" s="27">
        <v>0</v>
      </c>
      <c r="H43" s="27">
        <f>D43*F43</f>
        <v>0</v>
      </c>
      <c r="I43" s="27">
        <f>D43*G43</f>
        <v>0</v>
      </c>
    </row>
    <row r="44" spans="1:9" x14ac:dyDescent="0.25">
      <c r="A44" t="s">
        <v>12</v>
      </c>
      <c r="C44" s="3"/>
      <c r="D44" s="5"/>
    </row>
    <row r="45" spans="1:9" ht="90" x14ac:dyDescent="0.25">
      <c r="C45" s="3" t="s">
        <v>199</v>
      </c>
      <c r="D45" s="5"/>
    </row>
    <row r="46" spans="1:9" x14ac:dyDescent="0.25">
      <c r="A46">
        <v>15</v>
      </c>
      <c r="B46" t="s">
        <v>200</v>
      </c>
      <c r="C46" s="3" t="s">
        <v>201</v>
      </c>
      <c r="D46" s="5">
        <v>8.1199999999999992</v>
      </c>
      <c r="E46" t="s">
        <v>11</v>
      </c>
      <c r="F46" s="27">
        <v>0</v>
      </c>
      <c r="G46" s="27">
        <v>0</v>
      </c>
      <c r="H46" s="27">
        <f>D46*F46</f>
        <v>0</v>
      </c>
      <c r="I46" s="27">
        <f>D46*G46</f>
        <v>0</v>
      </c>
    </row>
    <row r="47" spans="1:9" x14ac:dyDescent="0.25">
      <c r="A47" t="s">
        <v>12</v>
      </c>
      <c r="C47" s="3"/>
      <c r="D47" s="5"/>
    </row>
    <row r="48" spans="1:9" ht="45" x14ac:dyDescent="0.25">
      <c r="C48" s="3" t="s">
        <v>202</v>
      </c>
      <c r="D48" s="5"/>
    </row>
    <row r="49" spans="1:9" ht="30" x14ac:dyDescent="0.25">
      <c r="A49">
        <v>16</v>
      </c>
      <c r="B49" t="s">
        <v>203</v>
      </c>
      <c r="C49" s="3" t="s">
        <v>204</v>
      </c>
      <c r="D49" s="5">
        <v>8.02</v>
      </c>
      <c r="E49" t="s">
        <v>11</v>
      </c>
      <c r="F49" s="27">
        <v>0</v>
      </c>
      <c r="G49" s="27">
        <v>0</v>
      </c>
      <c r="H49" s="27">
        <f>D49*F49</f>
        <v>0</v>
      </c>
      <c r="I49" s="27">
        <f>D49*G49</f>
        <v>0</v>
      </c>
    </row>
    <row r="50" spans="1:9" x14ac:dyDescent="0.25">
      <c r="A50" t="s">
        <v>12</v>
      </c>
      <c r="C50" s="3"/>
      <c r="D50" s="5"/>
    </row>
    <row r="51" spans="1:9" ht="30" x14ac:dyDescent="0.25">
      <c r="B51" s="39" t="s">
        <v>317</v>
      </c>
      <c r="D51" s="40"/>
      <c r="E51" s="40"/>
      <c r="F51" s="40"/>
      <c r="G51" s="40"/>
    </row>
    <row r="52" spans="1:9" ht="30" x14ac:dyDescent="0.25">
      <c r="A52">
        <v>17</v>
      </c>
      <c r="B52" t="s">
        <v>9</v>
      </c>
      <c r="C52" s="41" t="s">
        <v>318</v>
      </c>
      <c r="D52" s="42">
        <v>10</v>
      </c>
      <c r="E52" s="42" t="s">
        <v>19</v>
      </c>
      <c r="F52" s="43">
        <v>0</v>
      </c>
      <c r="G52" s="43">
        <v>0</v>
      </c>
      <c r="H52" s="27">
        <f t="shared" ref="H52:H62" si="0">D52*F52</f>
        <v>0</v>
      </c>
      <c r="I52" s="27">
        <f t="shared" ref="I52:I62" si="1">D52*G52</f>
        <v>0</v>
      </c>
    </row>
    <row r="53" spans="1:9" x14ac:dyDescent="0.25">
      <c r="C53" s="41"/>
      <c r="D53" s="42"/>
      <c r="E53" s="42"/>
      <c r="F53" s="42"/>
      <c r="G53" s="42"/>
    </row>
    <row r="54" spans="1:9" ht="30" x14ac:dyDescent="0.25">
      <c r="A54">
        <v>18</v>
      </c>
      <c r="B54" t="s">
        <v>9</v>
      </c>
      <c r="C54" s="41" t="s">
        <v>319</v>
      </c>
      <c r="D54" s="42">
        <v>2</v>
      </c>
      <c r="E54" s="42" t="s">
        <v>19</v>
      </c>
      <c r="F54" s="43">
        <v>0</v>
      </c>
      <c r="G54" s="43">
        <v>0</v>
      </c>
      <c r="H54" s="27">
        <f t="shared" si="0"/>
        <v>0</v>
      </c>
      <c r="I54" s="27">
        <f t="shared" si="1"/>
        <v>0</v>
      </c>
    </row>
    <row r="55" spans="1:9" x14ac:dyDescent="0.25">
      <c r="C55" s="44"/>
      <c r="D55" s="45"/>
      <c r="E55" s="42"/>
      <c r="F55" s="43"/>
      <c r="G55" s="43"/>
    </row>
    <row r="56" spans="1:9" ht="30" x14ac:dyDescent="0.25">
      <c r="A56">
        <v>19</v>
      </c>
      <c r="B56" t="s">
        <v>9</v>
      </c>
      <c r="C56" s="41" t="s">
        <v>320</v>
      </c>
      <c r="D56" s="42">
        <v>1</v>
      </c>
      <c r="E56" s="42" t="s">
        <v>19</v>
      </c>
      <c r="F56" s="43">
        <v>0</v>
      </c>
      <c r="G56" s="43">
        <v>0</v>
      </c>
      <c r="H56" s="27">
        <f t="shared" si="0"/>
        <v>0</v>
      </c>
      <c r="I56" s="27">
        <f t="shared" si="1"/>
        <v>0</v>
      </c>
    </row>
    <row r="57" spans="1:9" x14ac:dyDescent="0.25">
      <c r="C57" s="44"/>
      <c r="D57" s="45"/>
      <c r="E57" s="42"/>
      <c r="F57" s="43"/>
      <c r="G57" s="43"/>
    </row>
    <row r="58" spans="1:9" x14ac:dyDescent="0.25">
      <c r="A58">
        <v>20</v>
      </c>
      <c r="B58" t="s">
        <v>9</v>
      </c>
      <c r="C58" s="46" t="s">
        <v>321</v>
      </c>
      <c r="D58" s="42">
        <v>58.5</v>
      </c>
      <c r="E58" s="42" t="s">
        <v>235</v>
      </c>
      <c r="F58" s="43">
        <v>0</v>
      </c>
      <c r="G58" s="43">
        <v>0</v>
      </c>
      <c r="H58" s="27">
        <f t="shared" si="0"/>
        <v>0</v>
      </c>
      <c r="I58" s="27">
        <f t="shared" si="1"/>
        <v>0</v>
      </c>
    </row>
    <row r="59" spans="1:9" x14ac:dyDescent="0.25">
      <c r="C59" s="44"/>
      <c r="D59" s="45"/>
      <c r="E59" s="42"/>
      <c r="F59" s="43"/>
      <c r="G59" s="43"/>
    </row>
    <row r="60" spans="1:9" x14ac:dyDescent="0.25">
      <c r="A60">
        <v>21</v>
      </c>
      <c r="B60" t="s">
        <v>9</v>
      </c>
      <c r="C60" s="47" t="s">
        <v>322</v>
      </c>
      <c r="D60" s="42">
        <v>46</v>
      </c>
      <c r="E60" s="42" t="s">
        <v>19</v>
      </c>
      <c r="F60" s="43">
        <v>0</v>
      </c>
      <c r="G60" s="43">
        <v>0</v>
      </c>
      <c r="H60" s="27">
        <f t="shared" si="0"/>
        <v>0</v>
      </c>
      <c r="I60" s="27">
        <f t="shared" si="1"/>
        <v>0</v>
      </c>
    </row>
    <row r="61" spans="1:9" x14ac:dyDescent="0.25">
      <c r="C61" s="44"/>
      <c r="D61" s="45"/>
      <c r="E61" s="42"/>
      <c r="F61" s="43"/>
      <c r="G61" s="43"/>
    </row>
    <row r="62" spans="1:9" x14ac:dyDescent="0.25">
      <c r="A62">
        <v>22</v>
      </c>
      <c r="B62" t="s">
        <v>9</v>
      </c>
      <c r="C62" s="48" t="s">
        <v>323</v>
      </c>
      <c r="D62" s="49">
        <v>1</v>
      </c>
      <c r="E62" s="49" t="s">
        <v>19</v>
      </c>
      <c r="F62" s="50">
        <v>0</v>
      </c>
      <c r="G62" s="50">
        <v>0</v>
      </c>
      <c r="H62" s="27">
        <f t="shared" si="0"/>
        <v>0</v>
      </c>
      <c r="I62" s="27">
        <f t="shared" si="1"/>
        <v>0</v>
      </c>
    </row>
    <row r="63" spans="1:9" x14ac:dyDescent="0.25">
      <c r="C63" s="51"/>
    </row>
    <row r="64" spans="1:9" ht="49.5" customHeight="1" x14ac:dyDescent="0.25">
      <c r="A64" s="53">
        <v>23</v>
      </c>
      <c r="B64" s="53" t="s">
        <v>9</v>
      </c>
      <c r="C64" s="52" t="s">
        <v>324</v>
      </c>
      <c r="D64" s="5"/>
    </row>
    <row r="65" spans="3:9" x14ac:dyDescent="0.25">
      <c r="C65" s="52" t="s">
        <v>10</v>
      </c>
      <c r="D65" s="5">
        <v>220.2</v>
      </c>
      <c r="E65" t="s">
        <v>11</v>
      </c>
      <c r="F65" s="27">
        <v>0</v>
      </c>
      <c r="G65" s="27">
        <v>0</v>
      </c>
      <c r="H65" s="27">
        <f>D65*F65</f>
        <v>0</v>
      </c>
      <c r="I65" s="27">
        <f>D65*G65</f>
        <v>0</v>
      </c>
    </row>
    <row r="66" spans="3:9" x14ac:dyDescent="0.25">
      <c r="C66" s="3"/>
      <c r="D66" s="5"/>
    </row>
    <row r="67" spans="3:9" x14ac:dyDescent="0.25">
      <c r="C67" s="4" t="s">
        <v>13</v>
      </c>
      <c r="D67" s="5"/>
    </row>
    <row r="68" spans="3:9" x14ac:dyDescent="0.25">
      <c r="H68" s="28">
        <f>SUM(H3:H65)</f>
        <v>0</v>
      </c>
      <c r="I68" s="28">
        <f>SUM(I3:I65)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356AA-230E-4E80-B0C1-B8F012D0A29B}">
  <dimension ref="A1:I10"/>
  <sheetViews>
    <sheetView zoomScaleNormal="100" zoomScaleSheetLayoutView="85" workbookViewId="0">
      <selection activeCell="C19" sqref="C19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163</v>
      </c>
      <c r="D2" s="5"/>
    </row>
    <row r="3" spans="1:9" x14ac:dyDescent="0.25">
      <c r="C3" s="3" t="s">
        <v>164</v>
      </c>
      <c r="D3" s="5"/>
    </row>
    <row r="4" spans="1:9" ht="30" x14ac:dyDescent="0.25">
      <c r="A4">
        <v>1</v>
      </c>
      <c r="B4" t="s">
        <v>9</v>
      </c>
      <c r="C4" s="3" t="s">
        <v>165</v>
      </c>
      <c r="D4" s="5">
        <v>8</v>
      </c>
      <c r="E4" t="s">
        <v>11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ht="45" x14ac:dyDescent="0.25">
      <c r="C6" s="3" t="s">
        <v>166</v>
      </c>
      <c r="D6" s="5"/>
    </row>
    <row r="7" spans="1:9" x14ac:dyDescent="0.25">
      <c r="A7">
        <v>2</v>
      </c>
      <c r="B7" t="s">
        <v>167</v>
      </c>
      <c r="C7" s="3" t="s">
        <v>168</v>
      </c>
      <c r="D7" s="5">
        <v>68.8</v>
      </c>
      <c r="E7" t="s">
        <v>25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x14ac:dyDescent="0.25">
      <c r="C9" s="4" t="s">
        <v>13</v>
      </c>
      <c r="D9" s="5"/>
    </row>
    <row r="10" spans="1:9" x14ac:dyDescent="0.25">
      <c r="H10" s="28">
        <f>SUM(H3:H8)</f>
        <v>0</v>
      </c>
      <c r="I10" s="28">
        <f>SUM(I3:I8)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366F0-7C33-405D-A140-1ACB09243A98}">
  <dimension ref="A1:I55"/>
  <sheetViews>
    <sheetView topLeftCell="A39" zoomScaleNormal="100" zoomScaleSheetLayoutView="85" workbookViewId="0">
      <selection activeCell="C40" sqref="C40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116</v>
      </c>
      <c r="D2" s="5"/>
    </row>
    <row r="3" spans="1:9" ht="60" x14ac:dyDescent="0.25">
      <c r="C3" s="3" t="s">
        <v>117</v>
      </c>
      <c r="D3" s="5"/>
    </row>
    <row r="4" spans="1:9" x14ac:dyDescent="0.25">
      <c r="A4">
        <v>1</v>
      </c>
      <c r="B4" t="s">
        <v>118</v>
      </c>
      <c r="C4" s="3" t="s">
        <v>119</v>
      </c>
      <c r="D4" s="5">
        <v>10.55</v>
      </c>
      <c r="E4" t="s">
        <v>11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ht="30" x14ac:dyDescent="0.25">
      <c r="C6" s="3" t="s">
        <v>120</v>
      </c>
      <c r="D6" s="5"/>
    </row>
    <row r="7" spans="1:9" x14ac:dyDescent="0.25">
      <c r="A7">
        <v>2</v>
      </c>
      <c r="B7" t="s">
        <v>121</v>
      </c>
      <c r="C7" s="3" t="s">
        <v>122</v>
      </c>
      <c r="D7" s="5">
        <v>10.55</v>
      </c>
      <c r="E7" t="s">
        <v>11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ht="45" x14ac:dyDescent="0.25">
      <c r="C9" s="3" t="s">
        <v>123</v>
      </c>
      <c r="D9" s="5"/>
    </row>
    <row r="10" spans="1:9" x14ac:dyDescent="0.25">
      <c r="A10">
        <v>3</v>
      </c>
      <c r="B10" t="s">
        <v>124</v>
      </c>
      <c r="C10" s="3" t="s">
        <v>119</v>
      </c>
      <c r="D10" s="5">
        <v>347.38</v>
      </c>
      <c r="E10" t="s">
        <v>11</v>
      </c>
      <c r="F10" s="27">
        <v>0</v>
      </c>
      <c r="G10" s="27">
        <v>0</v>
      </c>
      <c r="H10" s="27">
        <f>D10*F10</f>
        <v>0</v>
      </c>
      <c r="I10" s="27">
        <f>D10*G10</f>
        <v>0</v>
      </c>
    </row>
    <row r="11" spans="1:9" x14ac:dyDescent="0.25">
      <c r="A11" t="s">
        <v>12</v>
      </c>
      <c r="C11" s="3"/>
      <c r="D11" s="5"/>
    </row>
    <row r="12" spans="1:9" ht="30" x14ac:dyDescent="0.25">
      <c r="C12" s="3" t="s">
        <v>125</v>
      </c>
      <c r="D12" s="5"/>
    </row>
    <row r="13" spans="1:9" ht="30" x14ac:dyDescent="0.25">
      <c r="A13">
        <v>4</v>
      </c>
      <c r="B13" t="s">
        <v>126</v>
      </c>
      <c r="C13" s="3" t="s">
        <v>127</v>
      </c>
      <c r="D13" s="5">
        <v>32.520000000000003</v>
      </c>
      <c r="E13" t="s">
        <v>11</v>
      </c>
      <c r="F13" s="27">
        <v>0</v>
      </c>
      <c r="G13" s="27">
        <v>0</v>
      </c>
      <c r="H13" s="27">
        <f>D13*F13</f>
        <v>0</v>
      </c>
      <c r="I13" s="27">
        <f>D13*G13</f>
        <v>0</v>
      </c>
    </row>
    <row r="14" spans="1:9" x14ac:dyDescent="0.25">
      <c r="A14" t="s">
        <v>12</v>
      </c>
      <c r="C14" s="3"/>
      <c r="D14" s="5"/>
    </row>
    <row r="15" spans="1:9" ht="75" x14ac:dyDescent="0.25">
      <c r="C15" s="3" t="s">
        <v>128</v>
      </c>
      <c r="D15" s="5"/>
    </row>
    <row r="16" spans="1:9" ht="60" x14ac:dyDescent="0.25">
      <c r="A16">
        <v>5</v>
      </c>
      <c r="B16" t="s">
        <v>129</v>
      </c>
      <c r="C16" s="3" t="s">
        <v>130</v>
      </c>
      <c r="D16" s="5">
        <v>10.55</v>
      </c>
      <c r="E16" t="s">
        <v>11</v>
      </c>
      <c r="F16" s="27">
        <v>0</v>
      </c>
      <c r="G16" s="27">
        <v>0</v>
      </c>
      <c r="H16" s="27">
        <f>D16*F16</f>
        <v>0</v>
      </c>
      <c r="I16" s="27">
        <f>D16*G16</f>
        <v>0</v>
      </c>
    </row>
    <row r="17" spans="1:9" x14ac:dyDescent="0.25">
      <c r="A17" t="s">
        <v>12</v>
      </c>
      <c r="C17" s="3"/>
      <c r="D17" s="5"/>
    </row>
    <row r="18" spans="1:9" ht="75" x14ac:dyDescent="0.25">
      <c r="C18" s="3" t="s">
        <v>131</v>
      </c>
      <c r="D18" s="5"/>
    </row>
    <row r="19" spans="1:9" ht="60" x14ac:dyDescent="0.25">
      <c r="A19">
        <v>6</v>
      </c>
      <c r="B19" t="s">
        <v>132</v>
      </c>
      <c r="C19" s="3" t="s">
        <v>130</v>
      </c>
      <c r="D19" s="5">
        <v>32.520000000000003</v>
      </c>
      <c r="E19" t="s">
        <v>11</v>
      </c>
      <c r="F19" s="27">
        <v>0</v>
      </c>
      <c r="G19" s="27">
        <v>0</v>
      </c>
      <c r="H19" s="27">
        <f>D19*F19</f>
        <v>0</v>
      </c>
      <c r="I19" s="27">
        <f>D19*G19</f>
        <v>0</v>
      </c>
    </row>
    <row r="20" spans="1:9" x14ac:dyDescent="0.25">
      <c r="A20" t="s">
        <v>12</v>
      </c>
      <c r="C20" s="3"/>
      <c r="D20" s="5"/>
    </row>
    <row r="21" spans="1:9" ht="60" x14ac:dyDescent="0.25">
      <c r="C21" s="3" t="s">
        <v>133</v>
      </c>
      <c r="D21" s="5"/>
    </row>
    <row r="22" spans="1:9" ht="60" x14ac:dyDescent="0.25">
      <c r="A22">
        <v>7</v>
      </c>
      <c r="B22" t="s">
        <v>134</v>
      </c>
      <c r="C22" s="3" t="s">
        <v>130</v>
      </c>
      <c r="D22" s="5">
        <v>30.73</v>
      </c>
      <c r="E22" t="s">
        <v>25</v>
      </c>
      <c r="F22" s="27">
        <v>0</v>
      </c>
      <c r="G22" s="27">
        <v>0</v>
      </c>
      <c r="H22" s="27">
        <f>D22*F22</f>
        <v>0</v>
      </c>
      <c r="I22" s="27">
        <f>D22*G22</f>
        <v>0</v>
      </c>
    </row>
    <row r="23" spans="1:9" x14ac:dyDescent="0.25">
      <c r="A23" t="s">
        <v>12</v>
      </c>
      <c r="C23" s="3"/>
      <c r="D23" s="5"/>
    </row>
    <row r="24" spans="1:9" ht="60" x14ac:dyDescent="0.25">
      <c r="C24" s="3" t="s">
        <v>135</v>
      </c>
      <c r="D24" s="5"/>
    </row>
    <row r="25" spans="1:9" ht="30" x14ac:dyDescent="0.25">
      <c r="A25">
        <v>8</v>
      </c>
      <c r="B25" t="s">
        <v>136</v>
      </c>
      <c r="C25" s="3" t="s">
        <v>137</v>
      </c>
      <c r="D25" s="5">
        <v>314.86</v>
      </c>
      <c r="E25" t="s">
        <v>11</v>
      </c>
      <c r="F25" s="27">
        <v>0</v>
      </c>
      <c r="G25" s="27">
        <v>0</v>
      </c>
      <c r="H25" s="27">
        <f>D25*F25</f>
        <v>0</v>
      </c>
      <c r="I25" s="27">
        <f>D25*G25</f>
        <v>0</v>
      </c>
    </row>
    <row r="26" spans="1:9" x14ac:dyDescent="0.25">
      <c r="A26" t="s">
        <v>12</v>
      </c>
      <c r="C26" s="3"/>
      <c r="D26" s="5"/>
    </row>
    <row r="27" spans="1:9" ht="45" x14ac:dyDescent="0.25">
      <c r="C27" s="3" t="s">
        <v>138</v>
      </c>
      <c r="D27" s="5"/>
    </row>
    <row r="28" spans="1:9" ht="30" x14ac:dyDescent="0.25">
      <c r="A28">
        <v>9</v>
      </c>
      <c r="B28" t="s">
        <v>139</v>
      </c>
      <c r="C28" s="3" t="s">
        <v>140</v>
      </c>
      <c r="D28" s="5">
        <v>89.95</v>
      </c>
      <c r="E28" t="s">
        <v>11</v>
      </c>
      <c r="F28" s="27">
        <v>0</v>
      </c>
      <c r="G28" s="27">
        <v>0</v>
      </c>
      <c r="H28" s="27">
        <f>D28*F28</f>
        <v>0</v>
      </c>
      <c r="I28" s="27">
        <f>D28*G28</f>
        <v>0</v>
      </c>
    </row>
    <row r="29" spans="1:9" x14ac:dyDescent="0.25">
      <c r="A29" t="s">
        <v>12</v>
      </c>
      <c r="C29" s="3"/>
      <c r="D29" s="5"/>
    </row>
    <row r="30" spans="1:9" ht="30" x14ac:dyDescent="0.25">
      <c r="C30" s="3" t="s">
        <v>141</v>
      </c>
      <c r="D30" s="5"/>
    </row>
    <row r="31" spans="1:9" ht="30" x14ac:dyDescent="0.25">
      <c r="A31">
        <v>10</v>
      </c>
      <c r="B31" t="s">
        <v>142</v>
      </c>
      <c r="C31" s="3" t="s">
        <v>143</v>
      </c>
      <c r="D31" s="5">
        <v>89.95</v>
      </c>
      <c r="E31" t="s">
        <v>11</v>
      </c>
      <c r="F31" s="27">
        <v>0</v>
      </c>
      <c r="G31" s="27">
        <v>0</v>
      </c>
      <c r="H31" s="27">
        <f>D31*F31</f>
        <v>0</v>
      </c>
      <c r="I31" s="27">
        <f>D31*G31</f>
        <v>0</v>
      </c>
    </row>
    <row r="32" spans="1:9" x14ac:dyDescent="0.25">
      <c r="A32" t="s">
        <v>12</v>
      </c>
      <c r="C32" s="3"/>
      <c r="D32" s="5"/>
    </row>
    <row r="33" spans="1:9" ht="30" x14ac:dyDescent="0.25">
      <c r="C33" s="3" t="s">
        <v>144</v>
      </c>
      <c r="D33" s="5"/>
    </row>
    <row r="34" spans="1:9" ht="30" x14ac:dyDescent="0.25">
      <c r="A34">
        <v>11</v>
      </c>
      <c r="B34" t="s">
        <v>145</v>
      </c>
      <c r="C34" s="3" t="s">
        <v>146</v>
      </c>
      <c r="D34" s="5">
        <v>133.31</v>
      </c>
      <c r="E34" t="s">
        <v>11</v>
      </c>
      <c r="F34" s="27">
        <v>0</v>
      </c>
      <c r="G34" s="27">
        <v>0</v>
      </c>
      <c r="H34" s="27">
        <f>D34*F34</f>
        <v>0</v>
      </c>
      <c r="I34" s="27">
        <f>D34*G34</f>
        <v>0</v>
      </c>
    </row>
    <row r="35" spans="1:9" x14ac:dyDescent="0.25">
      <c r="A35" t="s">
        <v>12</v>
      </c>
      <c r="C35" s="3"/>
      <c r="D35" s="5"/>
    </row>
    <row r="36" spans="1:9" ht="30" x14ac:dyDescent="0.25">
      <c r="C36" s="3" t="s">
        <v>147</v>
      </c>
      <c r="D36" s="5"/>
    </row>
    <row r="37" spans="1:9" x14ac:dyDescent="0.25">
      <c r="A37">
        <v>12</v>
      </c>
      <c r="B37" t="s">
        <v>148</v>
      </c>
      <c r="C37" s="3" t="s">
        <v>149</v>
      </c>
      <c r="D37" s="5">
        <v>133.31</v>
      </c>
      <c r="E37" t="s">
        <v>11</v>
      </c>
      <c r="F37" s="27">
        <v>0</v>
      </c>
      <c r="G37" s="27">
        <v>0</v>
      </c>
      <c r="H37" s="27">
        <f>D37*F37</f>
        <v>0</v>
      </c>
      <c r="I37" s="27">
        <f>D37*G37</f>
        <v>0</v>
      </c>
    </row>
    <row r="38" spans="1:9" x14ac:dyDescent="0.25">
      <c r="A38" t="s">
        <v>12</v>
      </c>
      <c r="C38" s="3"/>
      <c r="D38" s="5"/>
    </row>
    <row r="39" spans="1:9" ht="30" x14ac:dyDescent="0.25">
      <c r="C39" s="3" t="s">
        <v>150</v>
      </c>
      <c r="D39" s="5"/>
    </row>
    <row r="40" spans="1:9" ht="30" x14ac:dyDescent="0.25">
      <c r="A40">
        <v>13</v>
      </c>
      <c r="B40" t="s">
        <v>151</v>
      </c>
      <c r="C40" s="3" t="s">
        <v>152</v>
      </c>
      <c r="D40" s="54">
        <v>124</v>
      </c>
      <c r="E40" t="s">
        <v>11</v>
      </c>
      <c r="F40" s="27">
        <v>0</v>
      </c>
      <c r="G40" s="27">
        <v>0</v>
      </c>
      <c r="H40" s="27">
        <f>D40*F40</f>
        <v>0</v>
      </c>
      <c r="I40" s="27">
        <f>D40*G40</f>
        <v>0</v>
      </c>
    </row>
    <row r="41" spans="1:9" x14ac:dyDescent="0.25">
      <c r="A41" t="s">
        <v>12</v>
      </c>
      <c r="C41" s="3"/>
      <c r="D41" s="5"/>
    </row>
    <row r="42" spans="1:9" ht="30" x14ac:dyDescent="0.25">
      <c r="C42" s="3" t="s">
        <v>153</v>
      </c>
      <c r="D42" s="5"/>
    </row>
    <row r="43" spans="1:9" x14ac:dyDescent="0.25">
      <c r="A43">
        <v>14</v>
      </c>
      <c r="B43" t="s">
        <v>154</v>
      </c>
      <c r="C43" s="3" t="s">
        <v>155</v>
      </c>
      <c r="D43" s="54">
        <v>124</v>
      </c>
      <c r="E43" t="s">
        <v>11</v>
      </c>
      <c r="F43" s="27">
        <v>0</v>
      </c>
      <c r="G43" s="27">
        <v>0</v>
      </c>
      <c r="H43" s="27">
        <f>D43*F43</f>
        <v>0</v>
      </c>
      <c r="I43" s="27">
        <f>D43*G43</f>
        <v>0</v>
      </c>
    </row>
    <row r="44" spans="1:9" x14ac:dyDescent="0.25">
      <c r="A44" t="s">
        <v>12</v>
      </c>
      <c r="C44" s="3"/>
      <c r="D44" s="5"/>
    </row>
    <row r="45" spans="1:9" ht="30" x14ac:dyDescent="0.25">
      <c r="C45" s="3" t="s">
        <v>156</v>
      </c>
      <c r="D45" s="5"/>
    </row>
    <row r="46" spans="1:9" x14ac:dyDescent="0.25">
      <c r="A46">
        <v>15</v>
      </c>
      <c r="B46" t="s">
        <v>157</v>
      </c>
      <c r="C46" s="3"/>
      <c r="D46" s="5">
        <v>127.08499999999999</v>
      </c>
      <c r="E46" t="s">
        <v>25</v>
      </c>
      <c r="F46" s="27">
        <v>0</v>
      </c>
      <c r="G46" s="27">
        <v>0</v>
      </c>
      <c r="H46" s="27">
        <f>D46*F46</f>
        <v>0</v>
      </c>
      <c r="I46" s="27">
        <f>D46*G46</f>
        <v>0</v>
      </c>
    </row>
    <row r="47" spans="1:9" x14ac:dyDescent="0.25">
      <c r="A47" t="s">
        <v>12</v>
      </c>
      <c r="C47" s="3"/>
      <c r="D47" s="5"/>
    </row>
    <row r="48" spans="1:9" ht="30" x14ac:dyDescent="0.25">
      <c r="C48" s="3" t="s">
        <v>158</v>
      </c>
      <c r="D48" s="5"/>
    </row>
    <row r="49" spans="1:9" x14ac:dyDescent="0.25">
      <c r="A49">
        <v>16</v>
      </c>
      <c r="B49" t="s">
        <v>159</v>
      </c>
      <c r="C49" s="3"/>
      <c r="D49" s="5">
        <v>54.6</v>
      </c>
      <c r="E49" t="s">
        <v>25</v>
      </c>
      <c r="F49" s="27">
        <v>0</v>
      </c>
      <c r="G49" s="27">
        <v>0</v>
      </c>
      <c r="H49" s="27">
        <f>D49*F49</f>
        <v>0</v>
      </c>
      <c r="I49" s="27">
        <f>D49*G49</f>
        <v>0</v>
      </c>
    </row>
    <row r="50" spans="1:9" x14ac:dyDescent="0.25">
      <c r="A50" t="s">
        <v>12</v>
      </c>
      <c r="C50" s="3"/>
      <c r="D50" s="5"/>
    </row>
    <row r="51" spans="1:9" ht="60" x14ac:dyDescent="0.25">
      <c r="C51" s="3" t="s">
        <v>160</v>
      </c>
      <c r="D51" s="5"/>
    </row>
    <row r="52" spans="1:9" ht="30" x14ac:dyDescent="0.25">
      <c r="A52">
        <v>17</v>
      </c>
      <c r="B52" t="s">
        <v>161</v>
      </c>
      <c r="C52" s="3" t="s">
        <v>162</v>
      </c>
      <c r="D52" s="5">
        <v>63</v>
      </c>
      <c r="E52" t="s">
        <v>25</v>
      </c>
      <c r="F52" s="27">
        <v>0</v>
      </c>
      <c r="G52" s="27">
        <v>0</v>
      </c>
      <c r="H52" s="27">
        <f>D52*F52</f>
        <v>0</v>
      </c>
      <c r="I52" s="27">
        <f>D52*G52</f>
        <v>0</v>
      </c>
    </row>
    <row r="53" spans="1:9" x14ac:dyDescent="0.25">
      <c r="A53" t="s">
        <v>12</v>
      </c>
      <c r="C53" s="3"/>
      <c r="D53" s="5"/>
    </row>
    <row r="54" spans="1:9" x14ac:dyDescent="0.25">
      <c r="C54" s="4" t="s">
        <v>13</v>
      </c>
      <c r="D54" s="5"/>
    </row>
    <row r="55" spans="1:9" x14ac:dyDescent="0.25">
      <c r="H55" s="28">
        <f>SUM(H3:H53)</f>
        <v>0</v>
      </c>
      <c r="I55" s="28">
        <f>SUM(I3:I53)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01D45-857B-4757-9C3B-AF493DD9CF85}">
  <dimension ref="A1:I52"/>
  <sheetViews>
    <sheetView topLeftCell="A40" zoomScaleNormal="100" zoomScaleSheetLayoutView="85" workbookViewId="0">
      <selection activeCell="C51" sqref="C51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86</v>
      </c>
      <c r="D2" s="5"/>
    </row>
    <row r="3" spans="1:9" ht="30" x14ac:dyDescent="0.25">
      <c r="C3" s="3" t="s">
        <v>87</v>
      </c>
      <c r="D3" s="5"/>
    </row>
    <row r="4" spans="1:9" x14ac:dyDescent="0.25">
      <c r="A4">
        <v>1</v>
      </c>
      <c r="B4" t="s">
        <v>88</v>
      </c>
      <c r="C4" s="3"/>
      <c r="D4" s="5">
        <v>17.71</v>
      </c>
      <c r="E4" t="s">
        <v>11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ht="210" x14ac:dyDescent="0.25">
      <c r="C6" s="3" t="s">
        <v>89</v>
      </c>
      <c r="D6" s="5"/>
    </row>
    <row r="7" spans="1:9" x14ac:dyDescent="0.25">
      <c r="A7">
        <v>2</v>
      </c>
      <c r="B7" t="s">
        <v>9</v>
      </c>
      <c r="C7" s="3" t="s">
        <v>90</v>
      </c>
      <c r="D7" s="5">
        <v>1</v>
      </c>
      <c r="E7" t="s">
        <v>19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ht="210" x14ac:dyDescent="0.25">
      <c r="C9" s="3" t="s">
        <v>91</v>
      </c>
      <c r="D9" s="5"/>
    </row>
    <row r="10" spans="1:9" ht="30" x14ac:dyDescent="0.25">
      <c r="A10">
        <v>3</v>
      </c>
      <c r="B10" t="s">
        <v>9</v>
      </c>
      <c r="C10" s="3" t="s">
        <v>92</v>
      </c>
      <c r="D10" s="5">
        <v>1</v>
      </c>
      <c r="E10" t="s">
        <v>19</v>
      </c>
      <c r="F10" s="27">
        <v>0</v>
      </c>
      <c r="G10" s="27">
        <v>0</v>
      </c>
      <c r="H10" s="27">
        <f>D10*F10</f>
        <v>0</v>
      </c>
      <c r="I10" s="27">
        <f>D10*G10</f>
        <v>0</v>
      </c>
    </row>
    <row r="11" spans="1:9" x14ac:dyDescent="0.25">
      <c r="A11" t="s">
        <v>12</v>
      </c>
      <c r="C11" s="3"/>
      <c r="D11" s="5"/>
    </row>
    <row r="12" spans="1:9" ht="165" x14ac:dyDescent="0.25">
      <c r="C12" s="3" t="s">
        <v>93</v>
      </c>
      <c r="D12" s="5"/>
    </row>
    <row r="13" spans="1:9" x14ac:dyDescent="0.25">
      <c r="A13">
        <v>4</v>
      </c>
      <c r="B13" t="s">
        <v>9</v>
      </c>
      <c r="C13" s="3" t="s">
        <v>94</v>
      </c>
      <c r="D13" s="5">
        <v>1</v>
      </c>
      <c r="E13" t="s">
        <v>19</v>
      </c>
      <c r="F13" s="27">
        <v>0</v>
      </c>
      <c r="G13" s="27">
        <v>0</v>
      </c>
      <c r="H13" s="27">
        <f>D13*F13</f>
        <v>0</v>
      </c>
      <c r="I13" s="27">
        <f>D13*G13</f>
        <v>0</v>
      </c>
    </row>
    <row r="14" spans="1:9" x14ac:dyDescent="0.25">
      <c r="A14" t="s">
        <v>12</v>
      </c>
      <c r="C14" s="3"/>
      <c r="D14" s="5"/>
    </row>
    <row r="15" spans="1:9" ht="120" x14ac:dyDescent="0.25">
      <c r="C15" s="3" t="s">
        <v>95</v>
      </c>
      <c r="D15" s="5"/>
    </row>
    <row r="16" spans="1:9" x14ac:dyDescent="0.25">
      <c r="A16">
        <v>5</v>
      </c>
      <c r="B16" t="s">
        <v>9</v>
      </c>
      <c r="C16" s="3" t="s">
        <v>96</v>
      </c>
      <c r="D16" s="5">
        <v>1</v>
      </c>
      <c r="E16" t="s">
        <v>19</v>
      </c>
      <c r="F16" s="27">
        <v>0</v>
      </c>
      <c r="G16" s="27">
        <v>0</v>
      </c>
      <c r="H16" s="27">
        <f>D16*F16</f>
        <v>0</v>
      </c>
      <c r="I16" s="27">
        <f>D16*G16</f>
        <v>0</v>
      </c>
    </row>
    <row r="17" spans="1:9" x14ac:dyDescent="0.25">
      <c r="A17" t="s">
        <v>12</v>
      </c>
      <c r="C17" s="3"/>
      <c r="D17" s="5"/>
    </row>
    <row r="18" spans="1:9" ht="120" x14ac:dyDescent="0.25">
      <c r="C18" s="3" t="s">
        <v>97</v>
      </c>
      <c r="D18" s="5"/>
    </row>
    <row r="19" spans="1:9" x14ac:dyDescent="0.25">
      <c r="A19">
        <v>6</v>
      </c>
      <c r="B19" t="s">
        <v>9</v>
      </c>
      <c r="C19" s="3" t="s">
        <v>98</v>
      </c>
      <c r="D19" s="5">
        <v>3</v>
      </c>
      <c r="E19" t="s">
        <v>19</v>
      </c>
      <c r="F19" s="27">
        <v>0</v>
      </c>
      <c r="G19" s="27">
        <v>0</v>
      </c>
      <c r="H19" s="27">
        <f>D19*F19</f>
        <v>0</v>
      </c>
      <c r="I19" s="27">
        <f>D19*G19</f>
        <v>0</v>
      </c>
    </row>
    <row r="20" spans="1:9" x14ac:dyDescent="0.25">
      <c r="A20" t="s">
        <v>12</v>
      </c>
      <c r="C20" s="3"/>
      <c r="D20" s="5"/>
    </row>
    <row r="21" spans="1:9" ht="120" x14ac:dyDescent="0.25">
      <c r="C21" s="3" t="s">
        <v>99</v>
      </c>
      <c r="D21" s="5"/>
    </row>
    <row r="22" spans="1:9" x14ac:dyDescent="0.25">
      <c r="A22">
        <v>7</v>
      </c>
      <c r="B22" t="s">
        <v>9</v>
      </c>
      <c r="C22" s="3" t="s">
        <v>100</v>
      </c>
      <c r="D22" s="5">
        <v>3</v>
      </c>
      <c r="E22" t="s">
        <v>19</v>
      </c>
      <c r="F22" s="27">
        <v>0</v>
      </c>
      <c r="G22" s="27">
        <v>0</v>
      </c>
      <c r="H22" s="27">
        <f>D22*F22</f>
        <v>0</v>
      </c>
      <c r="I22" s="27">
        <f>D22*G22</f>
        <v>0</v>
      </c>
    </row>
    <row r="23" spans="1:9" x14ac:dyDescent="0.25">
      <c r="A23" t="s">
        <v>12</v>
      </c>
      <c r="C23" s="3"/>
      <c r="D23" s="5"/>
    </row>
    <row r="24" spans="1:9" ht="120" x14ac:dyDescent="0.25">
      <c r="C24" s="3" t="s">
        <v>97</v>
      </c>
      <c r="D24" s="5"/>
    </row>
    <row r="25" spans="1:9" x14ac:dyDescent="0.25">
      <c r="A25">
        <v>8</v>
      </c>
      <c r="B25" t="s">
        <v>9</v>
      </c>
      <c r="C25" s="3" t="s">
        <v>101</v>
      </c>
      <c r="D25" s="5">
        <v>1</v>
      </c>
      <c r="E25" t="s">
        <v>19</v>
      </c>
      <c r="F25" s="27">
        <v>0</v>
      </c>
      <c r="G25" s="27">
        <v>0</v>
      </c>
      <c r="H25" s="27">
        <f>D25*F25</f>
        <v>0</v>
      </c>
      <c r="I25" s="27">
        <f>D25*G25</f>
        <v>0</v>
      </c>
    </row>
    <row r="26" spans="1:9" x14ac:dyDescent="0.25">
      <c r="A26" t="s">
        <v>12</v>
      </c>
      <c r="C26" s="3"/>
      <c r="D26" s="5"/>
    </row>
    <row r="27" spans="1:9" ht="120" x14ac:dyDescent="0.25">
      <c r="C27" s="3" t="s">
        <v>99</v>
      </c>
      <c r="D27" s="5"/>
    </row>
    <row r="28" spans="1:9" x14ac:dyDescent="0.25">
      <c r="A28">
        <v>9</v>
      </c>
      <c r="B28" t="s">
        <v>9</v>
      </c>
      <c r="C28" s="3" t="s">
        <v>102</v>
      </c>
      <c r="D28" s="5">
        <v>1</v>
      </c>
      <c r="E28" t="s">
        <v>19</v>
      </c>
      <c r="F28" s="27">
        <v>0</v>
      </c>
      <c r="G28" s="27">
        <v>0</v>
      </c>
      <c r="H28" s="27">
        <f>D28*F28</f>
        <v>0</v>
      </c>
      <c r="I28" s="27">
        <f>D28*G28</f>
        <v>0</v>
      </c>
    </row>
    <row r="29" spans="1:9" x14ac:dyDescent="0.25">
      <c r="A29" t="s">
        <v>12</v>
      </c>
      <c r="C29" s="3"/>
      <c r="D29" s="5"/>
    </row>
    <row r="30" spans="1:9" ht="135" x14ac:dyDescent="0.25">
      <c r="C30" s="3" t="s">
        <v>103</v>
      </c>
      <c r="D30" s="5"/>
    </row>
    <row r="31" spans="1:9" x14ac:dyDescent="0.25">
      <c r="A31">
        <v>10</v>
      </c>
      <c r="B31" t="s">
        <v>104</v>
      </c>
      <c r="C31" s="3" t="s">
        <v>105</v>
      </c>
      <c r="D31" s="5">
        <v>38</v>
      </c>
      <c r="E31" t="s">
        <v>19</v>
      </c>
      <c r="F31" s="27">
        <v>0</v>
      </c>
      <c r="G31" s="27">
        <v>0</v>
      </c>
      <c r="H31" s="27">
        <f>D31*F31</f>
        <v>0</v>
      </c>
      <c r="I31" s="27">
        <f>D31*G31</f>
        <v>0</v>
      </c>
    </row>
    <row r="32" spans="1:9" x14ac:dyDescent="0.25">
      <c r="A32" t="s">
        <v>12</v>
      </c>
      <c r="C32" s="3"/>
      <c r="D32" s="5"/>
    </row>
    <row r="33" spans="1:9" ht="120" x14ac:dyDescent="0.25">
      <c r="C33" s="3" t="s">
        <v>106</v>
      </c>
      <c r="D33" s="5"/>
    </row>
    <row r="34" spans="1:9" x14ac:dyDescent="0.25">
      <c r="A34">
        <v>11</v>
      </c>
      <c r="B34" t="s">
        <v>104</v>
      </c>
      <c r="C34" s="3" t="s">
        <v>107</v>
      </c>
      <c r="D34" s="5">
        <v>2</v>
      </c>
      <c r="E34" t="s">
        <v>19</v>
      </c>
      <c r="F34" s="27">
        <v>0</v>
      </c>
      <c r="G34" s="27">
        <v>0</v>
      </c>
      <c r="H34" s="27">
        <f>D34*F34</f>
        <v>0</v>
      </c>
      <c r="I34" s="27">
        <f>D34*G34</f>
        <v>0</v>
      </c>
    </row>
    <row r="35" spans="1:9" x14ac:dyDescent="0.25">
      <c r="A35" t="s">
        <v>12</v>
      </c>
      <c r="C35" s="3"/>
      <c r="D35" s="5"/>
    </row>
    <row r="36" spans="1:9" ht="120" x14ac:dyDescent="0.25">
      <c r="C36" s="3" t="s">
        <v>108</v>
      </c>
      <c r="D36" s="5"/>
    </row>
    <row r="37" spans="1:9" x14ac:dyDescent="0.25">
      <c r="A37">
        <v>12</v>
      </c>
      <c r="B37" t="s">
        <v>104</v>
      </c>
      <c r="C37" s="3" t="s">
        <v>109</v>
      </c>
      <c r="D37" s="5">
        <v>2</v>
      </c>
      <c r="E37" t="s">
        <v>19</v>
      </c>
      <c r="F37" s="27">
        <v>0</v>
      </c>
      <c r="G37" s="27">
        <v>0</v>
      </c>
      <c r="H37" s="27">
        <f>D37*F37</f>
        <v>0</v>
      </c>
      <c r="I37" s="27">
        <f>D37*G37</f>
        <v>0</v>
      </c>
    </row>
    <row r="38" spans="1:9" x14ac:dyDescent="0.25">
      <c r="A38" t="s">
        <v>12</v>
      </c>
      <c r="C38" s="3"/>
      <c r="D38" s="5"/>
    </row>
    <row r="39" spans="1:9" ht="90" x14ac:dyDescent="0.25">
      <c r="C39" s="3" t="s">
        <v>110</v>
      </c>
      <c r="D39" s="5"/>
    </row>
    <row r="40" spans="1:9" x14ac:dyDescent="0.25">
      <c r="A40">
        <v>13</v>
      </c>
      <c r="B40" t="s">
        <v>104</v>
      </c>
      <c r="C40" s="3" t="s">
        <v>111</v>
      </c>
      <c r="D40" s="5">
        <v>4</v>
      </c>
      <c r="E40" t="s">
        <v>19</v>
      </c>
      <c r="F40" s="27">
        <v>0</v>
      </c>
      <c r="G40" s="27">
        <v>0</v>
      </c>
      <c r="H40" s="27">
        <f>D40*F40</f>
        <v>0</v>
      </c>
      <c r="I40" s="27">
        <f>D40*G40</f>
        <v>0</v>
      </c>
    </row>
    <row r="41" spans="1:9" x14ac:dyDescent="0.25">
      <c r="A41" t="s">
        <v>12</v>
      </c>
      <c r="C41" s="3"/>
      <c r="D41" s="5"/>
    </row>
    <row r="42" spans="1:9" ht="45" x14ac:dyDescent="0.25">
      <c r="C42" s="3" t="s">
        <v>112</v>
      </c>
      <c r="D42" s="5"/>
    </row>
    <row r="43" spans="1:9" x14ac:dyDescent="0.25">
      <c r="A43">
        <v>14</v>
      </c>
      <c r="B43" t="s">
        <v>9</v>
      </c>
      <c r="C43" s="3" t="s">
        <v>113</v>
      </c>
      <c r="D43" s="5">
        <v>1</v>
      </c>
      <c r="E43" t="s">
        <v>19</v>
      </c>
      <c r="F43" s="27">
        <v>0</v>
      </c>
      <c r="G43" s="27">
        <v>0</v>
      </c>
      <c r="H43" s="27">
        <f>D43*F43</f>
        <v>0</v>
      </c>
      <c r="I43" s="27">
        <f>D43*G43</f>
        <v>0</v>
      </c>
    </row>
    <row r="44" spans="1:9" x14ac:dyDescent="0.25">
      <c r="A44" t="s">
        <v>12</v>
      </c>
      <c r="C44" s="3"/>
      <c r="D44" s="5"/>
    </row>
    <row r="45" spans="1:9" ht="165" x14ac:dyDescent="0.25">
      <c r="C45" s="3" t="s">
        <v>114</v>
      </c>
      <c r="D45" s="5"/>
    </row>
    <row r="46" spans="1:9" x14ac:dyDescent="0.25">
      <c r="A46">
        <v>15</v>
      </c>
      <c r="B46" t="s">
        <v>9</v>
      </c>
      <c r="C46" s="3" t="s">
        <v>115</v>
      </c>
      <c r="D46" s="5">
        <v>1</v>
      </c>
      <c r="E46" t="s">
        <v>19</v>
      </c>
      <c r="F46" s="27">
        <v>0</v>
      </c>
      <c r="G46" s="27">
        <v>0</v>
      </c>
      <c r="H46" s="27">
        <f>D46*F46</f>
        <v>0</v>
      </c>
      <c r="I46" s="27">
        <f>D46*G46</f>
        <v>0</v>
      </c>
    </row>
    <row r="47" spans="1:9" x14ac:dyDescent="0.25">
      <c r="A47" t="s">
        <v>12</v>
      </c>
      <c r="C47" s="3"/>
      <c r="D47" s="5"/>
    </row>
    <row r="48" spans="1:9" x14ac:dyDescent="0.25">
      <c r="C48" s="52" t="s">
        <v>325</v>
      </c>
      <c r="D48" s="54"/>
    </row>
    <row r="49" spans="1:9" x14ac:dyDescent="0.25">
      <c r="A49">
        <v>16</v>
      </c>
      <c r="B49" t="s">
        <v>9</v>
      </c>
      <c r="C49" s="52" t="s">
        <v>326</v>
      </c>
      <c r="D49" s="54">
        <v>1</v>
      </c>
      <c r="E49" t="s">
        <v>19</v>
      </c>
      <c r="F49" s="27">
        <v>0</v>
      </c>
      <c r="G49" s="55">
        <v>0</v>
      </c>
      <c r="H49" s="27">
        <f>D49*F49</f>
        <v>0</v>
      </c>
      <c r="I49" s="27">
        <f>D49*G49</f>
        <v>0</v>
      </c>
    </row>
    <row r="50" spans="1:9" x14ac:dyDescent="0.25">
      <c r="C50" s="3"/>
      <c r="D50" s="5"/>
    </row>
    <row r="51" spans="1:9" x14ac:dyDescent="0.25">
      <c r="C51" s="4" t="s">
        <v>13</v>
      </c>
      <c r="D51" s="5"/>
    </row>
    <row r="52" spans="1:9" x14ac:dyDescent="0.25">
      <c r="H52" s="28">
        <f>SUM(H3:H49)</f>
        <v>0</v>
      </c>
      <c r="I52" s="28">
        <f>SUM(I3:I49)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F71D6-EB67-435A-B421-5375D7321F9E}">
  <dimension ref="A1:I46"/>
  <sheetViews>
    <sheetView topLeftCell="A31" zoomScaleNormal="100" zoomScaleSheetLayoutView="85" workbookViewId="0">
      <selection activeCell="I47" sqref="I47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57</v>
      </c>
      <c r="D2" s="5"/>
    </row>
    <row r="3" spans="1:9" ht="150" x14ac:dyDescent="0.25">
      <c r="C3" s="3" t="s">
        <v>58</v>
      </c>
      <c r="D3" s="5"/>
    </row>
    <row r="4" spans="1:9" x14ac:dyDescent="0.25">
      <c r="A4">
        <v>1</v>
      </c>
      <c r="B4" t="s">
        <v>9</v>
      </c>
      <c r="C4" s="3" t="s">
        <v>59</v>
      </c>
      <c r="D4" s="5">
        <v>1</v>
      </c>
      <c r="E4" t="s">
        <v>19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ht="150" x14ac:dyDescent="0.25">
      <c r="C6" s="3" t="s">
        <v>58</v>
      </c>
      <c r="D6" s="5"/>
    </row>
    <row r="7" spans="1:9" x14ac:dyDescent="0.25">
      <c r="A7">
        <v>2</v>
      </c>
      <c r="B7" t="s">
        <v>9</v>
      </c>
      <c r="C7" s="3" t="s">
        <v>60</v>
      </c>
      <c r="D7" s="5">
        <v>1</v>
      </c>
      <c r="E7" t="s">
        <v>19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ht="105" x14ac:dyDescent="0.25">
      <c r="C9" s="3" t="s">
        <v>61</v>
      </c>
      <c r="D9" s="5"/>
    </row>
    <row r="10" spans="1:9" x14ac:dyDescent="0.25">
      <c r="A10">
        <v>3</v>
      </c>
      <c r="B10" t="s">
        <v>9</v>
      </c>
      <c r="C10" s="3" t="s">
        <v>62</v>
      </c>
      <c r="D10" s="5">
        <v>1</v>
      </c>
      <c r="E10" t="s">
        <v>19</v>
      </c>
      <c r="F10" s="27">
        <v>0</v>
      </c>
      <c r="G10" s="27">
        <v>0</v>
      </c>
      <c r="H10" s="27">
        <f>D10*F10</f>
        <v>0</v>
      </c>
      <c r="I10" s="27">
        <f>D10*G10</f>
        <v>0</v>
      </c>
    </row>
    <row r="11" spans="1:9" x14ac:dyDescent="0.25">
      <c r="A11" t="s">
        <v>12</v>
      </c>
      <c r="C11" s="3"/>
      <c r="D11" s="5"/>
    </row>
    <row r="12" spans="1:9" ht="90" x14ac:dyDescent="0.25">
      <c r="C12" s="3" t="s">
        <v>63</v>
      </c>
      <c r="D12" s="5"/>
    </row>
    <row r="13" spans="1:9" x14ac:dyDescent="0.25">
      <c r="A13">
        <v>4</v>
      </c>
      <c r="B13" t="s">
        <v>9</v>
      </c>
      <c r="C13" s="3" t="s">
        <v>64</v>
      </c>
      <c r="D13" s="5">
        <v>1</v>
      </c>
      <c r="E13" t="s">
        <v>19</v>
      </c>
      <c r="F13" s="27">
        <v>0</v>
      </c>
      <c r="G13" s="27">
        <v>0</v>
      </c>
      <c r="H13" s="27">
        <f>D13*F13</f>
        <v>0</v>
      </c>
      <c r="I13" s="27">
        <f>D13*G13</f>
        <v>0</v>
      </c>
    </row>
    <row r="14" spans="1:9" x14ac:dyDescent="0.25">
      <c r="A14" t="s">
        <v>12</v>
      </c>
      <c r="C14" s="3"/>
      <c r="D14" s="5"/>
    </row>
    <row r="15" spans="1:9" x14ac:dyDescent="0.25">
      <c r="C15" s="3" t="s">
        <v>65</v>
      </c>
      <c r="D15" s="5"/>
    </row>
    <row r="16" spans="1:9" ht="30" x14ac:dyDescent="0.25">
      <c r="A16">
        <v>5</v>
      </c>
      <c r="B16" t="s">
        <v>66</v>
      </c>
      <c r="C16" s="3" t="s">
        <v>67</v>
      </c>
      <c r="D16" s="5">
        <v>40</v>
      </c>
      <c r="E16" t="s">
        <v>68</v>
      </c>
      <c r="F16" s="27">
        <v>0</v>
      </c>
      <c r="G16" s="27">
        <v>0</v>
      </c>
      <c r="H16" s="27">
        <f>D16*F16</f>
        <v>0</v>
      </c>
      <c r="I16" s="27">
        <f>D16*G16</f>
        <v>0</v>
      </c>
    </row>
    <row r="17" spans="1:9" x14ac:dyDescent="0.25">
      <c r="A17" t="s">
        <v>12</v>
      </c>
      <c r="C17" s="3"/>
      <c r="D17" s="5"/>
    </row>
    <row r="18" spans="1:9" x14ac:dyDescent="0.25">
      <c r="C18" s="3" t="s">
        <v>69</v>
      </c>
      <c r="D18" s="5"/>
    </row>
    <row r="19" spans="1:9" ht="30" x14ac:dyDescent="0.25">
      <c r="A19">
        <v>6</v>
      </c>
      <c r="B19" t="s">
        <v>66</v>
      </c>
      <c r="C19" s="3" t="s">
        <v>67</v>
      </c>
      <c r="D19" s="5">
        <v>120</v>
      </c>
      <c r="E19" t="s">
        <v>68</v>
      </c>
      <c r="F19" s="27">
        <v>0</v>
      </c>
      <c r="G19" s="27">
        <v>0</v>
      </c>
      <c r="H19" s="27">
        <f>D19*F19</f>
        <v>0</v>
      </c>
      <c r="I19" s="27">
        <f>D19*G19</f>
        <v>0</v>
      </c>
    </row>
    <row r="20" spans="1:9" x14ac:dyDescent="0.25">
      <c r="A20" t="s">
        <v>12</v>
      </c>
      <c r="C20" s="3"/>
      <c r="D20" s="5"/>
    </row>
    <row r="21" spans="1:9" ht="60" x14ac:dyDescent="0.25">
      <c r="C21" s="3" t="s">
        <v>70</v>
      </c>
      <c r="D21" s="5"/>
    </row>
    <row r="22" spans="1:9" x14ac:dyDescent="0.25">
      <c r="A22">
        <v>7</v>
      </c>
      <c r="B22" t="s">
        <v>71</v>
      </c>
      <c r="C22" s="3" t="s">
        <v>72</v>
      </c>
      <c r="D22" s="5">
        <v>1</v>
      </c>
      <c r="E22" t="s">
        <v>19</v>
      </c>
      <c r="F22" s="27">
        <v>0</v>
      </c>
      <c r="G22" s="27">
        <v>0</v>
      </c>
      <c r="H22" s="27">
        <f>D22*F22</f>
        <v>0</v>
      </c>
      <c r="I22" s="27">
        <f>D22*G22</f>
        <v>0</v>
      </c>
    </row>
    <row r="23" spans="1:9" x14ac:dyDescent="0.25">
      <c r="A23" t="s">
        <v>12</v>
      </c>
      <c r="C23" s="3"/>
      <c r="D23" s="5"/>
    </row>
    <row r="24" spans="1:9" ht="45" x14ac:dyDescent="0.25">
      <c r="C24" s="3" t="s">
        <v>73</v>
      </c>
      <c r="D24" s="5"/>
    </row>
    <row r="25" spans="1:9" ht="30" x14ac:dyDescent="0.25">
      <c r="A25">
        <v>8</v>
      </c>
      <c r="B25" t="s">
        <v>74</v>
      </c>
      <c r="C25" s="3" t="s">
        <v>75</v>
      </c>
      <c r="D25" s="5">
        <v>2</v>
      </c>
      <c r="E25" t="s">
        <v>19</v>
      </c>
      <c r="F25" s="27">
        <v>0</v>
      </c>
      <c r="G25" s="27">
        <v>0</v>
      </c>
      <c r="H25" s="27">
        <f>D25*F25</f>
        <v>0</v>
      </c>
      <c r="I25" s="27">
        <f>D25*G25</f>
        <v>0</v>
      </c>
    </row>
    <row r="26" spans="1:9" x14ac:dyDescent="0.25">
      <c r="A26" t="s">
        <v>12</v>
      </c>
      <c r="C26" s="3"/>
      <c r="D26" s="5"/>
    </row>
    <row r="27" spans="1:9" x14ac:dyDescent="0.25">
      <c r="C27" s="3" t="s">
        <v>76</v>
      </c>
      <c r="D27" s="5"/>
    </row>
    <row r="28" spans="1:9" ht="30" x14ac:dyDescent="0.25">
      <c r="A28">
        <v>9</v>
      </c>
      <c r="B28" t="s">
        <v>77</v>
      </c>
      <c r="C28" s="3" t="s">
        <v>78</v>
      </c>
      <c r="D28" s="5">
        <v>14</v>
      </c>
      <c r="E28" t="s">
        <v>19</v>
      </c>
      <c r="F28" s="27">
        <v>0</v>
      </c>
      <c r="G28" s="27">
        <v>0</v>
      </c>
      <c r="H28" s="27">
        <f>D28*F28</f>
        <v>0</v>
      </c>
      <c r="I28" s="27">
        <f>D28*G28</f>
        <v>0</v>
      </c>
    </row>
    <row r="29" spans="1:9" x14ac:dyDescent="0.25">
      <c r="A29" t="s">
        <v>12</v>
      </c>
      <c r="C29" s="3"/>
      <c r="D29" s="5"/>
    </row>
    <row r="30" spans="1:9" ht="150" x14ac:dyDescent="0.25">
      <c r="C30" s="3" t="s">
        <v>315</v>
      </c>
      <c r="D30" s="5"/>
    </row>
    <row r="31" spans="1:9" x14ac:dyDescent="0.25">
      <c r="A31">
        <v>10</v>
      </c>
      <c r="B31" t="s">
        <v>9</v>
      </c>
      <c r="C31" s="38" t="s">
        <v>316</v>
      </c>
      <c r="D31" s="5">
        <v>1</v>
      </c>
      <c r="E31" t="s">
        <v>277</v>
      </c>
      <c r="F31" s="27">
        <v>0</v>
      </c>
      <c r="G31" s="27">
        <v>0</v>
      </c>
      <c r="H31" s="27">
        <f>D31*F31</f>
        <v>0</v>
      </c>
      <c r="I31" s="27">
        <f>D31*G31</f>
        <v>0</v>
      </c>
    </row>
    <row r="32" spans="1:9" x14ac:dyDescent="0.25">
      <c r="C32" s="3"/>
      <c r="D32" s="5"/>
    </row>
    <row r="33" spans="1:9" x14ac:dyDescent="0.25">
      <c r="C33" s="3"/>
      <c r="D33" s="5"/>
    </row>
    <row r="34" spans="1:9" ht="60" x14ac:dyDescent="0.25">
      <c r="C34" s="3" t="s">
        <v>79</v>
      </c>
      <c r="D34" s="5"/>
    </row>
    <row r="35" spans="1:9" ht="30" x14ac:dyDescent="0.25">
      <c r="A35">
        <v>11</v>
      </c>
      <c r="B35" t="s">
        <v>80</v>
      </c>
      <c r="C35" s="3" t="s">
        <v>81</v>
      </c>
      <c r="D35" s="5">
        <v>1</v>
      </c>
      <c r="E35" t="s">
        <v>19</v>
      </c>
      <c r="F35" s="27">
        <v>0</v>
      </c>
      <c r="G35" s="27">
        <v>0</v>
      </c>
      <c r="H35" s="27">
        <f>D35*F35</f>
        <v>0</v>
      </c>
      <c r="I35" s="27">
        <f>D35*G35</f>
        <v>0</v>
      </c>
    </row>
    <row r="36" spans="1:9" x14ac:dyDescent="0.25">
      <c r="A36" t="s">
        <v>12</v>
      </c>
      <c r="C36" s="3"/>
      <c r="D36" s="5"/>
    </row>
    <row r="37" spans="1:9" ht="45" x14ac:dyDescent="0.25">
      <c r="C37" s="3" t="s">
        <v>82</v>
      </c>
      <c r="D37" s="5"/>
    </row>
    <row r="38" spans="1:9" x14ac:dyDescent="0.25">
      <c r="A38">
        <v>12</v>
      </c>
      <c r="B38" t="s">
        <v>9</v>
      </c>
      <c r="C38" s="3" t="s">
        <v>83</v>
      </c>
      <c r="D38" s="5">
        <v>8</v>
      </c>
      <c r="E38" t="s">
        <v>19</v>
      </c>
      <c r="F38" s="27">
        <v>0</v>
      </c>
      <c r="G38" s="27">
        <v>0</v>
      </c>
      <c r="H38" s="27">
        <f>D38*F38</f>
        <v>0</v>
      </c>
      <c r="I38" s="27">
        <f>D38*G38</f>
        <v>0</v>
      </c>
    </row>
    <row r="39" spans="1:9" x14ac:dyDescent="0.25">
      <c r="A39" t="s">
        <v>12</v>
      </c>
      <c r="C39" s="3"/>
      <c r="D39" s="5"/>
    </row>
    <row r="40" spans="1:9" x14ac:dyDescent="0.25">
      <c r="A40">
        <v>13</v>
      </c>
      <c r="B40" t="s">
        <v>9</v>
      </c>
      <c r="C40" s="3" t="s">
        <v>84</v>
      </c>
      <c r="D40" s="5">
        <v>8</v>
      </c>
      <c r="E40" t="s">
        <v>19</v>
      </c>
      <c r="F40" s="27">
        <v>0</v>
      </c>
      <c r="G40" s="27">
        <v>0</v>
      </c>
      <c r="H40" s="27">
        <f>D40*F40</f>
        <v>0</v>
      </c>
      <c r="I40" s="27">
        <f>D40*G40</f>
        <v>0</v>
      </c>
    </row>
    <row r="41" spans="1:9" x14ac:dyDescent="0.25">
      <c r="A41" t="s">
        <v>12</v>
      </c>
      <c r="C41" s="3"/>
      <c r="D41" s="5"/>
    </row>
    <row r="42" spans="1:9" ht="45" x14ac:dyDescent="0.25">
      <c r="C42" s="3" t="s">
        <v>82</v>
      </c>
      <c r="D42" s="5"/>
    </row>
    <row r="43" spans="1:9" x14ac:dyDescent="0.25">
      <c r="A43">
        <v>14</v>
      </c>
      <c r="B43" t="s">
        <v>9</v>
      </c>
      <c r="C43" s="3" t="s">
        <v>85</v>
      </c>
      <c r="D43" s="5">
        <v>70</v>
      </c>
      <c r="E43" t="s">
        <v>19</v>
      </c>
      <c r="F43" s="27">
        <v>0</v>
      </c>
      <c r="G43" s="27">
        <v>0</v>
      </c>
      <c r="H43" s="27">
        <f>D43*F43</f>
        <v>0</v>
      </c>
      <c r="I43" s="27">
        <f>D43*G43</f>
        <v>0</v>
      </c>
    </row>
    <row r="44" spans="1:9" x14ac:dyDescent="0.25">
      <c r="A44" t="s">
        <v>12</v>
      </c>
      <c r="C44" s="3"/>
      <c r="D44" s="5"/>
    </row>
    <row r="45" spans="1:9" x14ac:dyDescent="0.25">
      <c r="C45" s="4" t="s">
        <v>13</v>
      </c>
      <c r="D45" s="5"/>
    </row>
    <row r="46" spans="1:9" x14ac:dyDescent="0.25">
      <c r="H46" s="28">
        <f>SUM(H3:H44)</f>
        <v>0</v>
      </c>
      <c r="I46" s="28">
        <f>SUM(I3:I44)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67C7A-DBA3-4F8D-AE38-6FA3D15960D2}">
  <dimension ref="A1:I25"/>
  <sheetViews>
    <sheetView topLeftCell="A6" zoomScaleNormal="100" zoomScaleSheetLayoutView="85" workbookViewId="0">
      <selection activeCell="G29" sqref="G29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8.140625" bestFit="1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37</v>
      </c>
      <c r="D2" s="5"/>
    </row>
    <row r="3" spans="1:9" ht="60" x14ac:dyDescent="0.25">
      <c r="C3" s="3" t="s">
        <v>38</v>
      </c>
      <c r="D3" s="5"/>
    </row>
    <row r="4" spans="1:9" ht="30" x14ac:dyDescent="0.25">
      <c r="A4">
        <v>1</v>
      </c>
      <c r="B4" t="s">
        <v>39</v>
      </c>
      <c r="C4" s="3" t="s">
        <v>40</v>
      </c>
      <c r="D4" s="5">
        <v>10.86</v>
      </c>
      <c r="E4" t="s">
        <v>11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x14ac:dyDescent="0.25">
      <c r="C6" s="3" t="s">
        <v>41</v>
      </c>
      <c r="D6" s="5"/>
    </row>
    <row r="7" spans="1:9" x14ac:dyDescent="0.25">
      <c r="A7">
        <v>2</v>
      </c>
      <c r="B7" t="s">
        <v>42</v>
      </c>
      <c r="C7" s="3" t="s">
        <v>43</v>
      </c>
      <c r="D7" s="5">
        <v>959.26</v>
      </c>
      <c r="E7" t="s">
        <v>11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x14ac:dyDescent="0.25">
      <c r="C9" s="3" t="s">
        <v>44</v>
      </c>
      <c r="D9" s="5"/>
    </row>
    <row r="10" spans="1:9" x14ac:dyDescent="0.25">
      <c r="A10">
        <v>3</v>
      </c>
      <c r="B10" t="s">
        <v>42</v>
      </c>
      <c r="C10" s="3" t="s">
        <v>43</v>
      </c>
      <c r="D10" s="5">
        <v>189.46</v>
      </c>
      <c r="E10" t="s">
        <v>11</v>
      </c>
      <c r="F10" s="27">
        <v>0</v>
      </c>
      <c r="G10" s="27">
        <v>0</v>
      </c>
      <c r="H10" s="27">
        <f>D10*F10</f>
        <v>0</v>
      </c>
      <c r="I10" s="27">
        <f>D10*G10</f>
        <v>0</v>
      </c>
    </row>
    <row r="11" spans="1:9" x14ac:dyDescent="0.25">
      <c r="A11" t="s">
        <v>12</v>
      </c>
      <c r="C11" s="3"/>
      <c r="D11" s="5"/>
    </row>
    <row r="12" spans="1:9" ht="45" x14ac:dyDescent="0.25">
      <c r="C12" s="3" t="s">
        <v>45</v>
      </c>
      <c r="D12" s="5"/>
    </row>
    <row r="13" spans="1:9" x14ac:dyDescent="0.25">
      <c r="A13">
        <v>4</v>
      </c>
      <c r="B13" t="s">
        <v>46</v>
      </c>
      <c r="C13" s="3" t="s">
        <v>47</v>
      </c>
      <c r="D13" s="5">
        <v>1159.5899999999999</v>
      </c>
      <c r="E13" t="s">
        <v>11</v>
      </c>
      <c r="F13" s="27">
        <v>0</v>
      </c>
      <c r="G13" s="27">
        <v>0</v>
      </c>
      <c r="H13" s="27">
        <f>D13*F13</f>
        <v>0</v>
      </c>
      <c r="I13" s="27">
        <f>D13*G13</f>
        <v>0</v>
      </c>
    </row>
    <row r="14" spans="1:9" x14ac:dyDescent="0.25">
      <c r="A14" t="s">
        <v>12</v>
      </c>
      <c r="C14" s="3"/>
      <c r="D14" s="5"/>
    </row>
    <row r="15" spans="1:9" ht="45" x14ac:dyDescent="0.25">
      <c r="C15" s="3" t="s">
        <v>48</v>
      </c>
      <c r="D15" s="5"/>
    </row>
    <row r="16" spans="1:9" ht="30" x14ac:dyDescent="0.25">
      <c r="A16">
        <v>5</v>
      </c>
      <c r="B16" t="s">
        <v>49</v>
      </c>
      <c r="C16" s="3" t="s">
        <v>50</v>
      </c>
      <c r="D16" s="5">
        <v>1159.5899999999999</v>
      </c>
      <c r="E16" t="s">
        <v>11</v>
      </c>
      <c r="F16" s="27">
        <v>0</v>
      </c>
      <c r="G16" s="27">
        <v>0</v>
      </c>
      <c r="H16" s="27">
        <f>D16*F16</f>
        <v>0</v>
      </c>
      <c r="I16" s="27">
        <f>D16*G16</f>
        <v>0</v>
      </c>
    </row>
    <row r="17" spans="1:9" x14ac:dyDescent="0.25">
      <c r="A17" t="s">
        <v>12</v>
      </c>
      <c r="C17" s="3"/>
      <c r="D17" s="5"/>
    </row>
    <row r="18" spans="1:9" ht="30" x14ac:dyDescent="0.25">
      <c r="C18" s="3" t="s">
        <v>51</v>
      </c>
      <c r="D18" s="5"/>
    </row>
    <row r="19" spans="1:9" x14ac:dyDescent="0.25">
      <c r="A19">
        <v>6</v>
      </c>
      <c r="B19" t="s">
        <v>52</v>
      </c>
      <c r="C19" s="3" t="s">
        <v>53</v>
      </c>
      <c r="D19" s="5">
        <v>24</v>
      </c>
      <c r="E19" t="s">
        <v>11</v>
      </c>
      <c r="F19" s="27">
        <v>0</v>
      </c>
      <c r="G19" s="27">
        <v>0</v>
      </c>
      <c r="H19" s="27">
        <f>D19*F19</f>
        <v>0</v>
      </c>
      <c r="I19" s="27">
        <f>D19*G19</f>
        <v>0</v>
      </c>
    </row>
    <row r="20" spans="1:9" x14ac:dyDescent="0.25">
      <c r="A20" t="s">
        <v>12</v>
      </c>
      <c r="C20" s="3"/>
      <c r="D20" s="5"/>
    </row>
    <row r="21" spans="1:9" ht="30" x14ac:dyDescent="0.25">
      <c r="C21" s="3" t="s">
        <v>54</v>
      </c>
      <c r="D21" s="5"/>
    </row>
    <row r="22" spans="1:9" x14ac:dyDescent="0.25">
      <c r="A22">
        <v>7</v>
      </c>
      <c r="B22" t="s">
        <v>55</v>
      </c>
      <c r="C22" s="3" t="s">
        <v>56</v>
      </c>
      <c r="D22" s="5">
        <v>15</v>
      </c>
      <c r="E22" t="s">
        <v>11</v>
      </c>
      <c r="F22" s="27">
        <v>0</v>
      </c>
      <c r="G22" s="27">
        <v>0</v>
      </c>
      <c r="H22" s="27">
        <f>D22*F22</f>
        <v>0</v>
      </c>
      <c r="I22" s="27">
        <f>D22*G22</f>
        <v>0</v>
      </c>
    </row>
    <row r="23" spans="1:9" x14ac:dyDescent="0.25">
      <c r="A23" t="s">
        <v>12</v>
      </c>
      <c r="C23" s="3"/>
      <c r="D23" s="5"/>
    </row>
    <row r="24" spans="1:9" x14ac:dyDescent="0.25">
      <c r="C24" s="4" t="s">
        <v>13</v>
      </c>
      <c r="D24" s="5"/>
    </row>
    <row r="25" spans="1:9" x14ac:dyDescent="0.25">
      <c r="H25" s="28">
        <f>SUM(H3:H23)</f>
        <v>0</v>
      </c>
      <c r="I25" s="28">
        <f>SUM(I3:I23)</f>
        <v>0</v>
      </c>
    </row>
  </sheetData>
  <pageMargins left="0.25" right="0.25" top="0.75" bottom="0.75" header="0.3" footer="0.3"/>
  <pageSetup paperSize="9" scale="59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685E9-4AA9-4B58-8A41-E7B18254FFC9}">
  <dimension ref="A1:I13"/>
  <sheetViews>
    <sheetView zoomScaleNormal="100" zoomScaleSheetLayoutView="85" workbookViewId="0">
      <selection activeCell="C24" sqref="C24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32</v>
      </c>
      <c r="D2" s="5"/>
    </row>
    <row r="3" spans="1:9" ht="30" x14ac:dyDescent="0.25">
      <c r="C3" s="3" t="s">
        <v>33</v>
      </c>
      <c r="D3" s="5"/>
    </row>
    <row r="4" spans="1:9" x14ac:dyDescent="0.25">
      <c r="A4">
        <v>1</v>
      </c>
      <c r="B4" t="s">
        <v>34</v>
      </c>
      <c r="C4" s="3"/>
      <c r="D4" s="5">
        <v>50.8</v>
      </c>
      <c r="E4" t="s">
        <v>11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C5" s="3"/>
      <c r="D5" s="5"/>
    </row>
    <row r="6" spans="1:9" ht="45" x14ac:dyDescent="0.25">
      <c r="C6" s="3" t="s">
        <v>311</v>
      </c>
      <c r="D6" s="5"/>
      <c r="F6" s="36"/>
      <c r="G6" s="36"/>
      <c r="H6" s="37"/>
      <c r="I6" s="37"/>
    </row>
    <row r="7" spans="1:9" x14ac:dyDescent="0.25">
      <c r="A7">
        <v>2</v>
      </c>
      <c r="B7" t="s">
        <v>312</v>
      </c>
      <c r="C7" s="3" t="s">
        <v>313</v>
      </c>
      <c r="D7" s="5">
        <v>1</v>
      </c>
      <c r="E7" t="s">
        <v>11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ht="60" x14ac:dyDescent="0.25">
      <c r="C9" s="3" t="s">
        <v>35</v>
      </c>
      <c r="D9" s="5"/>
    </row>
    <row r="10" spans="1:9" ht="30" x14ac:dyDescent="0.25">
      <c r="A10">
        <v>3</v>
      </c>
      <c r="B10" t="s">
        <v>9</v>
      </c>
      <c r="C10" s="3" t="s">
        <v>36</v>
      </c>
      <c r="D10" s="5">
        <v>15</v>
      </c>
      <c r="E10" t="s">
        <v>11</v>
      </c>
      <c r="F10" s="27">
        <v>0</v>
      </c>
      <c r="G10" s="27">
        <v>0</v>
      </c>
      <c r="H10" s="27">
        <f>D10*F10</f>
        <v>0</v>
      </c>
      <c r="I10" s="27">
        <f>D10*G10</f>
        <v>0</v>
      </c>
    </row>
    <row r="11" spans="1:9" x14ac:dyDescent="0.25">
      <c r="A11" t="s">
        <v>12</v>
      </c>
      <c r="C11" s="3"/>
      <c r="D11" s="5"/>
    </row>
    <row r="12" spans="1:9" x14ac:dyDescent="0.25">
      <c r="C12" s="4" t="s">
        <v>13</v>
      </c>
      <c r="D12" s="5"/>
    </row>
    <row r="13" spans="1:9" x14ac:dyDescent="0.25">
      <c r="H13" s="28">
        <f>SUM(H3:H11)</f>
        <v>0</v>
      </c>
      <c r="I13" s="28">
        <f>SUM(I3:I11)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A11A3-8CCF-471C-9D80-F2A56EBB61CE}">
  <dimension ref="A1:I7"/>
  <sheetViews>
    <sheetView zoomScaleNormal="100" zoomScaleSheetLayoutView="85" workbookViewId="0">
      <selection activeCell="C13" sqref="C13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28</v>
      </c>
      <c r="D2" s="5"/>
    </row>
    <row r="3" spans="1:9" ht="30" x14ac:dyDescent="0.25">
      <c r="C3" s="3" t="s">
        <v>29</v>
      </c>
      <c r="D3" s="5"/>
    </row>
    <row r="4" spans="1:9" x14ac:dyDescent="0.25">
      <c r="A4">
        <v>1</v>
      </c>
      <c r="B4" t="s">
        <v>30</v>
      </c>
      <c r="C4" s="3" t="s">
        <v>31</v>
      </c>
      <c r="D4" s="5">
        <v>2</v>
      </c>
      <c r="E4" t="s">
        <v>19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x14ac:dyDescent="0.25">
      <c r="C6" s="4" t="s">
        <v>13</v>
      </c>
      <c r="D6" s="5"/>
    </row>
    <row r="7" spans="1:9" x14ac:dyDescent="0.25">
      <c r="H7" s="28">
        <f>SUM(H3:H5)</f>
        <v>0</v>
      </c>
      <c r="I7" s="28">
        <f>SUM(I3:I5)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B7ABE-7EBF-4E66-96B2-91274C3B140A}">
  <dimension ref="A1:I16"/>
  <sheetViews>
    <sheetView zoomScaleNormal="100" zoomScaleSheetLayoutView="85" workbookViewId="0">
      <selection activeCell="C6" sqref="C6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15</v>
      </c>
      <c r="D2" s="5"/>
    </row>
    <row r="3" spans="1:9" ht="60" x14ac:dyDescent="0.25">
      <c r="C3" s="3" t="s">
        <v>16</v>
      </c>
      <c r="D3" s="5"/>
    </row>
    <row r="4" spans="1:9" x14ac:dyDescent="0.25">
      <c r="A4">
        <v>1</v>
      </c>
      <c r="B4" t="s">
        <v>17</v>
      </c>
      <c r="C4" s="3" t="s">
        <v>18</v>
      </c>
      <c r="D4" s="5">
        <v>12</v>
      </c>
      <c r="E4" t="s">
        <v>19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ht="75" x14ac:dyDescent="0.25">
      <c r="C6" s="3" t="s">
        <v>20</v>
      </c>
      <c r="D6" s="5"/>
    </row>
    <row r="7" spans="1:9" x14ac:dyDescent="0.25">
      <c r="A7">
        <v>2</v>
      </c>
      <c r="B7" t="s">
        <v>21</v>
      </c>
      <c r="C7" s="3" t="s">
        <v>18</v>
      </c>
      <c r="D7" s="5">
        <v>8</v>
      </c>
      <c r="E7" t="s">
        <v>19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ht="60" x14ac:dyDescent="0.25">
      <c r="C9" s="3" t="s">
        <v>22</v>
      </c>
      <c r="D9" s="5"/>
    </row>
    <row r="10" spans="1:9" ht="30" x14ac:dyDescent="0.25">
      <c r="A10">
        <v>3</v>
      </c>
      <c r="B10" t="s">
        <v>23</v>
      </c>
      <c r="C10" s="3" t="s">
        <v>24</v>
      </c>
      <c r="D10" s="5">
        <v>60.55</v>
      </c>
      <c r="E10" t="s">
        <v>25</v>
      </c>
      <c r="F10" s="27">
        <v>0</v>
      </c>
      <c r="G10" s="27">
        <v>0</v>
      </c>
      <c r="H10" s="27">
        <f>D10*F10</f>
        <v>0</v>
      </c>
      <c r="I10" s="27">
        <f>D10*G10</f>
        <v>0</v>
      </c>
    </row>
    <row r="11" spans="1:9" x14ac:dyDescent="0.25">
      <c r="A11" t="s">
        <v>12</v>
      </c>
      <c r="C11" s="3"/>
      <c r="D11" s="5"/>
    </row>
    <row r="12" spans="1:9" ht="45" x14ac:dyDescent="0.25">
      <c r="C12" s="3" t="s">
        <v>26</v>
      </c>
      <c r="D12" s="5"/>
    </row>
    <row r="13" spans="1:9" ht="30" x14ac:dyDescent="0.25">
      <c r="A13">
        <v>4</v>
      </c>
      <c r="B13" t="s">
        <v>27</v>
      </c>
      <c r="C13" s="3" t="s">
        <v>24</v>
      </c>
      <c r="D13" s="5">
        <v>58.46</v>
      </c>
      <c r="E13" t="s">
        <v>25</v>
      </c>
      <c r="F13" s="27">
        <v>0</v>
      </c>
      <c r="G13" s="27">
        <v>0</v>
      </c>
      <c r="H13" s="27">
        <f>D13*F13</f>
        <v>0</v>
      </c>
      <c r="I13" s="27">
        <f>D13*G13</f>
        <v>0</v>
      </c>
    </row>
    <row r="14" spans="1:9" x14ac:dyDescent="0.25">
      <c r="A14" t="s">
        <v>12</v>
      </c>
      <c r="C14" s="3"/>
      <c r="D14" s="5"/>
    </row>
    <row r="15" spans="1:9" x14ac:dyDescent="0.25">
      <c r="C15" s="4" t="s">
        <v>13</v>
      </c>
      <c r="D15" s="5"/>
    </row>
    <row r="16" spans="1:9" x14ac:dyDescent="0.25">
      <c r="H16" s="28">
        <f>SUM(H3:H14)</f>
        <v>0</v>
      </c>
      <c r="I16" s="28">
        <f>SUM(I3:I14)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242CA-28CB-4172-88FD-4277B2A11C64}">
  <dimension ref="A1:I5"/>
  <sheetViews>
    <sheetView zoomScaleNormal="100" zoomScaleSheetLayoutView="85" workbookViewId="0">
      <selection activeCell="C10" sqref="C10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14</v>
      </c>
      <c r="D2" s="5"/>
      <c r="F2" s="27">
        <v>0</v>
      </c>
      <c r="G2" s="27">
        <v>0</v>
      </c>
      <c r="H2" s="27">
        <f>D2*F2</f>
        <v>0</v>
      </c>
      <c r="I2" s="27">
        <f>D2*G2</f>
        <v>0</v>
      </c>
    </row>
    <row r="3" spans="1:9" x14ac:dyDescent="0.25">
      <c r="C3" s="4"/>
      <c r="D3" s="5"/>
    </row>
    <row r="4" spans="1:9" x14ac:dyDescent="0.25">
      <c r="C4" s="4" t="s">
        <v>13</v>
      </c>
      <c r="D4" s="5"/>
    </row>
    <row r="5" spans="1:9" x14ac:dyDescent="0.25">
      <c r="H5" s="28">
        <f>SUM(H2:H4)</f>
        <v>0</v>
      </c>
      <c r="I5" s="28">
        <f>SUM(I2:I4)</f>
        <v>0</v>
      </c>
    </row>
  </sheetData>
  <pageMargins left="0.25" right="0.25" top="0.75" bottom="0.75" header="0.3" footer="0.3"/>
  <pageSetup paperSize="9" scale="63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AA926-C766-4E33-80E1-9B46546E0EFF}">
  <dimension ref="A1:C24"/>
  <sheetViews>
    <sheetView zoomScaleNormal="100" zoomScaleSheetLayoutView="115" workbookViewId="0">
      <selection activeCell="A26" sqref="A26"/>
    </sheetView>
  </sheetViews>
  <sheetFormatPr defaultRowHeight="15" x14ac:dyDescent="0.25"/>
  <cols>
    <col min="1" max="1" width="60.7109375" customWidth="1"/>
    <col min="2" max="3" width="13.7109375" style="27" customWidth="1"/>
  </cols>
  <sheetData>
    <row r="1" spans="1:3" x14ac:dyDescent="0.25">
      <c r="A1" s="2" t="s">
        <v>280</v>
      </c>
      <c r="B1" s="26" t="s">
        <v>281</v>
      </c>
      <c r="C1" s="26" t="s">
        <v>282</v>
      </c>
    </row>
    <row r="2" spans="1:3" x14ac:dyDescent="0.25">
      <c r="A2" t="s">
        <v>251</v>
      </c>
      <c r="B2" s="27">
        <f>'12. Felvonulási létesítmények'!H36</f>
        <v>0</v>
      </c>
      <c r="C2" s="27">
        <f>'12. Felvonulási létesítmények'!I36</f>
        <v>0</v>
      </c>
    </row>
    <row r="3" spans="1:3" x14ac:dyDescent="0.25">
      <c r="A3" t="s">
        <v>245</v>
      </c>
      <c r="B3" s="27">
        <f>'15. Zsaluzás és állványozás'!H10</f>
        <v>0</v>
      </c>
      <c r="C3" s="27">
        <f>'15. Zsaluzás és állványozás'!I10</f>
        <v>0</v>
      </c>
    </row>
    <row r="4" spans="1:3" x14ac:dyDescent="0.25">
      <c r="A4" t="s">
        <v>240</v>
      </c>
      <c r="B4" s="27">
        <f>'21. Irtás, föld és sziklamunka'!H10</f>
        <v>0</v>
      </c>
      <c r="C4" s="27">
        <f>'21. Irtás, föld és sziklamunka'!I10</f>
        <v>0</v>
      </c>
    </row>
    <row r="5" spans="1:3" x14ac:dyDescent="0.25">
      <c r="A5" t="s">
        <v>233</v>
      </c>
      <c r="B5" s="27">
        <f>'31. Helyszíni beton- és vasbeto'!H13</f>
        <v>0</v>
      </c>
      <c r="C5" s="27">
        <f>'31. Helyszíni beton- és vasbeto'!I13</f>
        <v>0</v>
      </c>
    </row>
    <row r="6" spans="1:3" x14ac:dyDescent="0.25">
      <c r="A6" t="s">
        <v>229</v>
      </c>
      <c r="B6" s="27">
        <f>'33. Falazás és egyéb kőműves mu'!H7</f>
        <v>0</v>
      </c>
      <c r="C6" s="27">
        <f>'33. Falazás és egyéb kőműves mu'!I7</f>
        <v>0</v>
      </c>
    </row>
    <row r="7" spans="1:3" x14ac:dyDescent="0.25">
      <c r="A7" t="s">
        <v>225</v>
      </c>
      <c r="B7" s="27">
        <f>'34. Fém- és könnyű épületszerke'!H7</f>
        <v>0</v>
      </c>
      <c r="C7" s="27">
        <f>'34. Fém- és könnyű épületszerke'!I7</f>
        <v>0</v>
      </c>
    </row>
    <row r="8" spans="1:3" x14ac:dyDescent="0.25">
      <c r="A8" t="s">
        <v>205</v>
      </c>
      <c r="B8" s="27">
        <f>'35. Ácsmunka'!H22</f>
        <v>0</v>
      </c>
      <c r="C8" s="27">
        <f>'35. Ácsmunka'!I22</f>
        <v>0</v>
      </c>
    </row>
    <row r="9" spans="1:3" x14ac:dyDescent="0.25">
      <c r="A9" t="s">
        <v>169</v>
      </c>
      <c r="B9" s="27">
        <f>'39. Szárazépítés'!H68</f>
        <v>0</v>
      </c>
      <c r="C9" s="27">
        <f>'39. Szárazépítés'!I68</f>
        <v>0</v>
      </c>
    </row>
    <row r="10" spans="1:3" x14ac:dyDescent="0.25">
      <c r="A10" t="s">
        <v>163</v>
      </c>
      <c r="B10" s="27">
        <f>'41. Tetőfedés'!H10</f>
        <v>0</v>
      </c>
      <c r="C10" s="27">
        <f>'41. Tetőfedés'!I10</f>
        <v>0</v>
      </c>
    </row>
    <row r="11" spans="1:3" x14ac:dyDescent="0.25">
      <c r="A11" t="s">
        <v>116</v>
      </c>
      <c r="B11" s="27">
        <f>'42. Aljzatkészítés, hideg- és m'!H55</f>
        <v>0</v>
      </c>
      <c r="C11" s="27">
        <f>'42. Aljzatkészítés, hideg- és m'!I55</f>
        <v>0</v>
      </c>
    </row>
    <row r="12" spans="1:3" x14ac:dyDescent="0.25">
      <c r="A12" t="s">
        <v>86</v>
      </c>
      <c r="B12" s="27">
        <f>'44. Asztalosszerkezetek elhelye'!H52</f>
        <v>0</v>
      </c>
      <c r="C12" s="27">
        <f>'44. Asztalosszerkezetek elhelye'!I52</f>
        <v>0</v>
      </c>
    </row>
    <row r="13" spans="1:3" x14ac:dyDescent="0.25">
      <c r="A13" t="s">
        <v>57</v>
      </c>
      <c r="B13" s="27">
        <f>'45. Lakatosszerkezetek elhelyez'!H46</f>
        <v>0</v>
      </c>
      <c r="C13" s="27">
        <f>'45. Lakatosszerkezetek elhelyez'!I46</f>
        <v>0</v>
      </c>
    </row>
    <row r="14" spans="1:3" x14ac:dyDescent="0.25">
      <c r="A14" t="s">
        <v>37</v>
      </c>
      <c r="B14" s="27">
        <f>'47. Felületképzés (festés, mázo'!H25</f>
        <v>0</v>
      </c>
      <c r="C14" s="27">
        <f>'47. Felületképzés (festés, mázo'!I25</f>
        <v>0</v>
      </c>
    </row>
    <row r="15" spans="1:3" x14ac:dyDescent="0.25">
      <c r="A15" t="s">
        <v>32</v>
      </c>
      <c r="B15" s="27">
        <f>'48. Szigetelés'!H13</f>
        <v>0</v>
      </c>
      <c r="C15" s="27">
        <f>'48. Szigetelés'!I13</f>
        <v>0</v>
      </c>
    </row>
    <row r="16" spans="1:3" x14ac:dyDescent="0.25">
      <c r="A16" t="s">
        <v>28</v>
      </c>
      <c r="B16" s="27">
        <f>'82. Épületgépészeti szerelvénye'!H7</f>
        <v>0</v>
      </c>
      <c r="C16" s="27">
        <f>'82. Épületgépészeti szerelvénye'!I7</f>
        <v>0</v>
      </c>
    </row>
    <row r="17" spans="1:3" x14ac:dyDescent="0.25">
      <c r="A17" t="s">
        <v>15</v>
      </c>
      <c r="B17" s="27">
        <f>'88. Rögzítések, tömítések'!H16</f>
        <v>0</v>
      </c>
      <c r="C17" s="27">
        <f>'88. Rögzítések, tömítések'!I16</f>
        <v>0</v>
      </c>
    </row>
    <row r="18" spans="1:3" x14ac:dyDescent="0.25">
      <c r="A18" t="s">
        <v>14</v>
      </c>
      <c r="B18" s="27">
        <f>Villanyszerelés!H5</f>
        <v>0</v>
      </c>
      <c r="C18" s="27">
        <f>Villanyszerelés!I5</f>
        <v>0</v>
      </c>
    </row>
    <row r="19" spans="1:3" x14ac:dyDescent="0.25">
      <c r="A19" t="s">
        <v>314</v>
      </c>
      <c r="B19" s="27">
        <f>SUM(Épületgépészet!H5)</f>
        <v>0</v>
      </c>
      <c r="C19" s="27">
        <f>SUM(Épületgépészet!I5)</f>
        <v>0</v>
      </c>
    </row>
    <row r="20" spans="1:3" x14ac:dyDescent="0.25">
      <c r="A20" s="53" t="s">
        <v>327</v>
      </c>
      <c r="B20" s="27">
        <f>'Szinpadi dobogó '!H7</f>
        <v>0</v>
      </c>
      <c r="C20" s="27">
        <f>'Szinpadi dobogó '!I7</f>
        <v>0</v>
      </c>
    </row>
    <row r="21" spans="1:3" ht="2.1" customHeight="1" x14ac:dyDescent="0.25"/>
    <row r="22" spans="1:3" x14ac:dyDescent="0.25">
      <c r="A22" s="1" t="s">
        <v>283</v>
      </c>
      <c r="B22" s="28">
        <f>SUM(B2:B20)</f>
        <v>0</v>
      </c>
      <c r="C22" s="28">
        <f>SUM(C2:C20)</f>
        <v>0</v>
      </c>
    </row>
    <row r="23" spans="1:3" ht="2.1" customHeight="1" x14ac:dyDescent="0.25"/>
    <row r="24" spans="1:3" x14ac:dyDescent="0.25">
      <c r="A24" s="1" t="s">
        <v>284</v>
      </c>
      <c r="C24" s="28">
        <f>(B22 + C22)</f>
        <v>0</v>
      </c>
    </row>
  </sheetData>
  <pageMargins left="0.25" right="0.25" top="0.75" bottom="0.75" header="0.3" footer="0.3"/>
  <pageSetup paperSize="9" scale="89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48036-F991-4490-9763-811CB235F43D}">
  <dimension ref="A1:I5"/>
  <sheetViews>
    <sheetView zoomScaleNormal="100" zoomScaleSheetLayoutView="100" workbookViewId="0">
      <selection activeCell="C9" sqref="C9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314</v>
      </c>
      <c r="D2" s="5"/>
      <c r="F2" s="27">
        <v>0</v>
      </c>
      <c r="G2" s="27">
        <v>0</v>
      </c>
      <c r="H2" s="27">
        <f>D2*F2</f>
        <v>0</v>
      </c>
      <c r="I2" s="27">
        <f>D2*G2</f>
        <v>0</v>
      </c>
    </row>
    <row r="3" spans="1:9" x14ac:dyDescent="0.25">
      <c r="C3" s="4"/>
      <c r="D3" s="5"/>
    </row>
    <row r="4" spans="1:9" x14ac:dyDescent="0.25">
      <c r="C4" s="4" t="s">
        <v>13</v>
      </c>
      <c r="D4" s="5"/>
    </row>
    <row r="5" spans="1:9" x14ac:dyDescent="0.25">
      <c r="H5" s="28">
        <f>SUM(H2:H4)</f>
        <v>0</v>
      </c>
      <c r="I5" s="28">
        <f>SUM(I2:I4)</f>
        <v>0</v>
      </c>
    </row>
  </sheetData>
  <pageMargins left="0.7" right="0.7" top="0.75" bottom="0.75" header="0.3" footer="0.3"/>
  <pageSetup paperSize="9" scale="56" orientation="portrait" horizontalDpi="4294967293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14999-0154-4471-904E-B15D18EDE71F}">
  <sheetPr>
    <tabColor theme="0" tint="-0.34998626667073579"/>
  </sheetPr>
  <dimension ref="A1:I7"/>
  <sheetViews>
    <sheetView zoomScaleNormal="100" zoomScaleSheetLayoutView="100" workbookViewId="0">
      <selection activeCell="B15" sqref="B15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/>
      <c r="D2" s="5"/>
    </row>
    <row r="3" spans="1:9" x14ac:dyDescent="0.25">
      <c r="A3" s="53">
        <v>1</v>
      </c>
      <c r="B3" s="53" t="s">
        <v>9</v>
      </c>
      <c r="C3" s="56" t="s">
        <v>328</v>
      </c>
      <c r="D3" s="5"/>
    </row>
    <row r="4" spans="1:9" ht="127.5" customHeight="1" x14ac:dyDescent="0.25">
      <c r="C4" s="57"/>
      <c r="D4" s="5">
        <v>1</v>
      </c>
      <c r="E4" t="s">
        <v>329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x14ac:dyDescent="0.25">
      <c r="C6" s="4" t="s">
        <v>13</v>
      </c>
      <c r="D6" s="5"/>
    </row>
    <row r="7" spans="1:9" x14ac:dyDescent="0.25">
      <c r="H7" s="28">
        <f>SUM(H3:H5)</f>
        <v>0</v>
      </c>
      <c r="I7" s="28">
        <f>SUM(I3:I5)</f>
        <v>0</v>
      </c>
    </row>
  </sheetData>
  <mergeCells count="1">
    <mergeCell ref="C3:C4"/>
  </mergeCells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38775-5446-4993-BBAA-8380504EC261}">
  <dimension ref="A1:I36"/>
  <sheetViews>
    <sheetView topLeftCell="A18" zoomScaleNormal="100" workbookViewId="0">
      <selection activeCell="I26" sqref="I26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251</v>
      </c>
      <c r="D2" s="5"/>
    </row>
    <row r="3" spans="1:9" x14ac:dyDescent="0.25">
      <c r="C3" s="3" t="s">
        <v>252</v>
      </c>
      <c r="D3" s="5"/>
    </row>
    <row r="4" spans="1:9" x14ac:dyDescent="0.25">
      <c r="A4">
        <v>1</v>
      </c>
      <c r="B4" t="s">
        <v>253</v>
      </c>
      <c r="C4" s="3" t="s">
        <v>254</v>
      </c>
      <c r="D4" s="5">
        <v>50</v>
      </c>
      <c r="E4" t="s">
        <v>25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ht="30" x14ac:dyDescent="0.25">
      <c r="C6" s="3" t="s">
        <v>255</v>
      </c>
      <c r="D6" s="5"/>
    </row>
    <row r="7" spans="1:9" x14ac:dyDescent="0.25">
      <c r="A7">
        <v>2</v>
      </c>
      <c r="B7" t="s">
        <v>256</v>
      </c>
      <c r="C7" s="3"/>
      <c r="D7" s="5">
        <v>1</v>
      </c>
      <c r="E7" t="s">
        <v>19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x14ac:dyDescent="0.25">
      <c r="C9" s="3" t="s">
        <v>257</v>
      </c>
      <c r="D9" s="5"/>
    </row>
    <row r="10" spans="1:9" x14ac:dyDescent="0.25">
      <c r="A10">
        <v>3</v>
      </c>
      <c r="B10" t="s">
        <v>258</v>
      </c>
      <c r="C10" s="3" t="s">
        <v>259</v>
      </c>
      <c r="D10" s="5">
        <v>4</v>
      </c>
      <c r="E10" t="s">
        <v>260</v>
      </c>
      <c r="F10" s="27">
        <v>0</v>
      </c>
      <c r="G10" s="27">
        <v>0</v>
      </c>
      <c r="H10" s="27">
        <f>D10*F10</f>
        <v>0</v>
      </c>
      <c r="I10" s="27">
        <f>D10*G10</f>
        <v>0</v>
      </c>
    </row>
    <row r="11" spans="1:9" x14ac:dyDescent="0.25">
      <c r="A11" t="s">
        <v>12</v>
      </c>
      <c r="C11" s="3"/>
      <c r="D11" s="5"/>
    </row>
    <row r="12" spans="1:9" ht="30" x14ac:dyDescent="0.25">
      <c r="C12" s="3" t="s">
        <v>261</v>
      </c>
      <c r="D12" s="5"/>
    </row>
    <row r="13" spans="1:9" x14ac:dyDescent="0.25">
      <c r="A13">
        <v>4</v>
      </c>
      <c r="B13" t="s">
        <v>262</v>
      </c>
      <c r="C13" s="3" t="s">
        <v>263</v>
      </c>
      <c r="D13" s="5">
        <v>4</v>
      </c>
      <c r="E13" t="s">
        <v>260</v>
      </c>
      <c r="F13" s="27">
        <v>0</v>
      </c>
      <c r="G13" s="27">
        <v>0</v>
      </c>
      <c r="H13" s="27">
        <f>D13*F13</f>
        <v>0</v>
      </c>
      <c r="I13" s="27">
        <f>D13*G13</f>
        <v>0</v>
      </c>
    </row>
    <row r="14" spans="1:9" x14ac:dyDescent="0.25">
      <c r="A14" t="s">
        <v>12</v>
      </c>
      <c r="C14" s="3"/>
      <c r="D14" s="5"/>
    </row>
    <row r="15" spans="1:9" x14ac:dyDescent="0.25">
      <c r="C15" s="3" t="s">
        <v>264</v>
      </c>
      <c r="D15" s="5"/>
    </row>
    <row r="16" spans="1:9" x14ac:dyDescent="0.25">
      <c r="A16">
        <v>5</v>
      </c>
      <c r="B16" t="s">
        <v>265</v>
      </c>
      <c r="C16" s="3" t="s">
        <v>266</v>
      </c>
      <c r="D16" s="5">
        <v>4</v>
      </c>
      <c r="E16" t="s">
        <v>260</v>
      </c>
      <c r="F16" s="27">
        <v>0</v>
      </c>
      <c r="G16" s="27">
        <v>0</v>
      </c>
      <c r="H16" s="27">
        <f>D16*F16</f>
        <v>0</v>
      </c>
      <c r="I16" s="27">
        <f>D16*G16</f>
        <v>0</v>
      </c>
    </row>
    <row r="17" spans="1:9" x14ac:dyDescent="0.25">
      <c r="A17" t="s">
        <v>12</v>
      </c>
      <c r="C17" s="3"/>
      <c r="D17" s="5"/>
    </row>
    <row r="18" spans="1:9" ht="30" x14ac:dyDescent="0.25">
      <c r="C18" s="3" t="s">
        <v>267</v>
      </c>
      <c r="D18" s="5"/>
    </row>
    <row r="19" spans="1:9" ht="45" x14ac:dyDescent="0.25">
      <c r="A19">
        <v>6</v>
      </c>
      <c r="B19" t="s">
        <v>268</v>
      </c>
      <c r="C19" s="3" t="s">
        <v>269</v>
      </c>
      <c r="D19" s="5">
        <v>70</v>
      </c>
      <c r="E19" t="s">
        <v>25</v>
      </c>
      <c r="F19" s="27">
        <v>0</v>
      </c>
      <c r="G19" s="27">
        <v>0</v>
      </c>
      <c r="H19" s="27">
        <f>D19*F19</f>
        <v>0</v>
      </c>
      <c r="I19" s="27">
        <f>D19*G19</f>
        <v>0</v>
      </c>
    </row>
    <row r="20" spans="1:9" x14ac:dyDescent="0.25">
      <c r="A20" t="s">
        <v>12</v>
      </c>
      <c r="C20" s="3"/>
      <c r="D20" s="5"/>
    </row>
    <row r="21" spans="1:9" ht="30" x14ac:dyDescent="0.25">
      <c r="C21" s="3" t="s">
        <v>270</v>
      </c>
      <c r="D21" s="5"/>
    </row>
    <row r="22" spans="1:9" ht="45" x14ac:dyDescent="0.25">
      <c r="A22">
        <v>7</v>
      </c>
      <c r="B22" t="s">
        <v>271</v>
      </c>
      <c r="C22" s="3" t="s">
        <v>272</v>
      </c>
      <c r="D22" s="5">
        <v>1</v>
      </c>
      <c r="E22" t="s">
        <v>19</v>
      </c>
      <c r="F22" s="27">
        <v>0</v>
      </c>
      <c r="G22" s="27">
        <v>0</v>
      </c>
      <c r="H22" s="27">
        <f>D22*F22</f>
        <v>0</v>
      </c>
      <c r="I22" s="27">
        <f>D22*G22</f>
        <v>0</v>
      </c>
    </row>
    <row r="23" spans="1:9" x14ac:dyDescent="0.25">
      <c r="A23" t="s">
        <v>12</v>
      </c>
      <c r="C23" s="3"/>
      <c r="D23" s="5"/>
    </row>
    <row r="24" spans="1:9" x14ac:dyDescent="0.25">
      <c r="C24" s="3" t="s">
        <v>273</v>
      </c>
      <c r="D24" s="5"/>
    </row>
    <row r="25" spans="1:9" x14ac:dyDescent="0.25">
      <c r="A25">
        <v>8</v>
      </c>
      <c r="B25" t="s">
        <v>9</v>
      </c>
      <c r="C25" s="3" t="s">
        <v>274</v>
      </c>
      <c r="D25" s="5">
        <v>4</v>
      </c>
      <c r="E25" t="s">
        <v>260</v>
      </c>
      <c r="F25" s="27">
        <v>0</v>
      </c>
      <c r="G25" s="27">
        <v>0</v>
      </c>
      <c r="H25" s="27">
        <f>D25*F25</f>
        <v>0</v>
      </c>
      <c r="I25" s="27">
        <f>D25*G25</f>
        <v>0</v>
      </c>
    </row>
    <row r="26" spans="1:9" x14ac:dyDescent="0.25">
      <c r="A26" t="s">
        <v>12</v>
      </c>
      <c r="C26" s="3"/>
      <c r="D26" s="5"/>
    </row>
    <row r="27" spans="1:9" ht="45" x14ac:dyDescent="0.25">
      <c r="C27" s="3" t="s">
        <v>275</v>
      </c>
      <c r="D27" s="5"/>
    </row>
    <row r="28" spans="1:9" x14ac:dyDescent="0.25">
      <c r="A28">
        <v>9</v>
      </c>
      <c r="B28" t="s">
        <v>276</v>
      </c>
      <c r="C28" s="3"/>
      <c r="D28" s="5">
        <v>1</v>
      </c>
      <c r="E28" t="s">
        <v>277</v>
      </c>
      <c r="F28" s="27">
        <v>0</v>
      </c>
      <c r="G28" s="27">
        <v>0</v>
      </c>
      <c r="H28" s="27">
        <f>D28*F28</f>
        <v>0</v>
      </c>
      <c r="I28" s="27">
        <f>D28*G28</f>
        <v>0</v>
      </c>
    </row>
    <row r="29" spans="1:9" x14ac:dyDescent="0.25">
      <c r="A29" t="s">
        <v>12</v>
      </c>
      <c r="C29" s="3"/>
      <c r="D29" s="5"/>
    </row>
    <row r="30" spans="1:9" x14ac:dyDescent="0.25">
      <c r="C30" s="3" t="s">
        <v>278</v>
      </c>
      <c r="D30" s="5"/>
    </row>
    <row r="31" spans="1:9" x14ac:dyDescent="0.25">
      <c r="A31">
        <v>10</v>
      </c>
      <c r="B31" t="s">
        <v>9</v>
      </c>
      <c r="C31" s="3"/>
      <c r="D31" s="5">
        <v>1</v>
      </c>
      <c r="E31" t="s">
        <v>277</v>
      </c>
      <c r="F31" s="27">
        <v>0</v>
      </c>
      <c r="G31" s="27">
        <v>0</v>
      </c>
      <c r="H31" s="27">
        <f>D31*F31</f>
        <v>0</v>
      </c>
      <c r="I31" s="27">
        <f>D31*G31</f>
        <v>0</v>
      </c>
    </row>
    <row r="32" spans="1:9" x14ac:dyDescent="0.25">
      <c r="A32" t="s">
        <v>12</v>
      </c>
      <c r="C32" s="3"/>
      <c r="D32" s="5"/>
    </row>
    <row r="33" spans="1:9" x14ac:dyDescent="0.25">
      <c r="A33">
        <v>11</v>
      </c>
      <c r="B33" t="s">
        <v>9</v>
      </c>
      <c r="C33" s="3" t="s">
        <v>279</v>
      </c>
      <c r="D33" s="5">
        <v>347.38</v>
      </c>
      <c r="E33" t="s">
        <v>11</v>
      </c>
      <c r="F33" s="27">
        <v>0</v>
      </c>
      <c r="G33" s="27">
        <v>0</v>
      </c>
      <c r="H33" s="27">
        <f>D33*F33</f>
        <v>0</v>
      </c>
      <c r="I33" s="27">
        <f>D33*G33</f>
        <v>0</v>
      </c>
    </row>
    <row r="34" spans="1:9" x14ac:dyDescent="0.25">
      <c r="A34" t="s">
        <v>12</v>
      </c>
      <c r="C34" s="3"/>
      <c r="D34" s="5"/>
    </row>
    <row r="35" spans="1:9" x14ac:dyDescent="0.25">
      <c r="C35" s="4" t="s">
        <v>13</v>
      </c>
      <c r="D35" s="5"/>
    </row>
    <row r="36" spans="1:9" x14ac:dyDescent="0.25">
      <c r="H36" s="28">
        <f>SUM(H3:H34)</f>
        <v>0</v>
      </c>
      <c r="I36" s="28">
        <f>SUM(I3:I34)</f>
        <v>0</v>
      </c>
    </row>
  </sheetData>
  <pageMargins left="0.25" right="0.25" top="0.75" bottom="0.75" header="0.3" footer="0.3"/>
  <pageSetup paperSize="9" scale="63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FF738-6E2E-44BE-AD19-A648FBD3C613}">
  <dimension ref="A1:I10"/>
  <sheetViews>
    <sheetView zoomScaleNormal="100" zoomScaleSheetLayoutView="85" workbookViewId="0">
      <selection activeCell="B15" sqref="B15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245</v>
      </c>
      <c r="D2" s="5"/>
    </row>
    <row r="3" spans="1:9" ht="90" x14ac:dyDescent="0.25">
      <c r="C3" s="3" t="s">
        <v>246</v>
      </c>
      <c r="D3" s="5"/>
    </row>
    <row r="4" spans="1:9" x14ac:dyDescent="0.25">
      <c r="A4">
        <v>1</v>
      </c>
      <c r="B4" t="s">
        <v>247</v>
      </c>
      <c r="C4" s="3"/>
      <c r="D4" s="5">
        <v>420</v>
      </c>
      <c r="E4" t="s">
        <v>11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ht="60" x14ac:dyDescent="0.25">
      <c r="C6" s="3" t="s">
        <v>248</v>
      </c>
      <c r="D6" s="5"/>
    </row>
    <row r="7" spans="1:9" ht="30" x14ac:dyDescent="0.25">
      <c r="A7">
        <v>2</v>
      </c>
      <c r="B7" t="s">
        <v>249</v>
      </c>
      <c r="C7" s="3" t="s">
        <v>250</v>
      </c>
      <c r="D7" s="5">
        <v>4</v>
      </c>
      <c r="E7" t="s">
        <v>19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x14ac:dyDescent="0.25">
      <c r="C9" s="4" t="s">
        <v>13</v>
      </c>
      <c r="D9" s="5"/>
    </row>
    <row r="10" spans="1:9" x14ac:dyDescent="0.25">
      <c r="H10" s="28">
        <f>SUM(H3:H8)</f>
        <v>0</v>
      </c>
      <c r="I10" s="28">
        <f>SUM(I3:I8)</f>
        <v>0</v>
      </c>
    </row>
  </sheetData>
  <pageMargins left="0.25" right="0.25" top="0.75" bottom="0.75" header="0.3" footer="0.3"/>
  <pageSetup paperSize="9" scale="63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AF72A-D18F-4D8F-B47F-9792C4917598}">
  <dimension ref="A1:I10"/>
  <sheetViews>
    <sheetView zoomScaleNormal="100" zoomScaleSheetLayoutView="85" workbookViewId="0">
      <selection activeCell="C6" sqref="C6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240</v>
      </c>
      <c r="D2" s="5"/>
    </row>
    <row r="3" spans="1:9" ht="60" x14ac:dyDescent="0.25">
      <c r="C3" s="3" t="s">
        <v>241</v>
      </c>
      <c r="D3" s="5"/>
    </row>
    <row r="4" spans="1:9" x14ac:dyDescent="0.25">
      <c r="A4">
        <v>1</v>
      </c>
      <c r="B4" t="s">
        <v>242</v>
      </c>
      <c r="C4" s="3"/>
      <c r="D4" s="5">
        <v>50</v>
      </c>
      <c r="E4" t="s">
        <v>214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ht="30" x14ac:dyDescent="0.25">
      <c r="C6" s="3" t="s">
        <v>243</v>
      </c>
      <c r="D6" s="5"/>
    </row>
    <row r="7" spans="1:9" x14ac:dyDescent="0.25">
      <c r="A7">
        <v>2</v>
      </c>
      <c r="B7" t="s">
        <v>244</v>
      </c>
      <c r="C7" s="3"/>
      <c r="D7" s="5">
        <v>10</v>
      </c>
      <c r="E7" t="s">
        <v>19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x14ac:dyDescent="0.25">
      <c r="C9" s="4" t="s">
        <v>13</v>
      </c>
      <c r="D9" s="5"/>
    </row>
    <row r="10" spans="1:9" x14ac:dyDescent="0.25">
      <c r="H10" s="28">
        <f>SUM(H3:H8)</f>
        <v>0</v>
      </c>
      <c r="I10" s="28">
        <f>SUM(I3:I8)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E188A-4FC1-4A3D-BAF3-6D5DCA98D112}">
  <dimension ref="A1:I13"/>
  <sheetViews>
    <sheetView zoomScaleNormal="100" zoomScaleSheetLayoutView="85" workbookViewId="0">
      <selection activeCell="C10" sqref="C10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233</v>
      </c>
      <c r="D2" s="5"/>
    </row>
    <row r="3" spans="1:9" ht="30" x14ac:dyDescent="0.25">
      <c r="C3" s="3" t="s">
        <v>234</v>
      </c>
      <c r="D3" s="5"/>
    </row>
    <row r="4" spans="1:9" x14ac:dyDescent="0.25">
      <c r="A4">
        <v>1</v>
      </c>
      <c r="B4" t="s">
        <v>9</v>
      </c>
      <c r="C4" s="3"/>
      <c r="D4" s="5">
        <v>67.599999999999994</v>
      </c>
      <c r="E4" t="s">
        <v>235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ht="30" x14ac:dyDescent="0.25">
      <c r="C6" s="3" t="s">
        <v>236</v>
      </c>
      <c r="D6" s="5"/>
    </row>
    <row r="7" spans="1:9" x14ac:dyDescent="0.25">
      <c r="A7">
        <v>2</v>
      </c>
      <c r="B7" t="s">
        <v>9</v>
      </c>
      <c r="C7" s="3" t="s">
        <v>237</v>
      </c>
      <c r="D7" s="5">
        <v>100</v>
      </c>
      <c r="E7" t="s">
        <v>235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ht="45" x14ac:dyDescent="0.25">
      <c r="C9" s="3" t="s">
        <v>238</v>
      </c>
      <c r="D9" s="5"/>
    </row>
    <row r="10" spans="1:9" x14ac:dyDescent="0.25">
      <c r="A10">
        <v>3</v>
      </c>
      <c r="B10" t="s">
        <v>239</v>
      </c>
      <c r="C10" s="3" t="s">
        <v>237</v>
      </c>
      <c r="D10" s="5">
        <v>15</v>
      </c>
      <c r="E10" t="s">
        <v>11</v>
      </c>
      <c r="F10" s="27">
        <v>0</v>
      </c>
      <c r="G10" s="27">
        <v>0</v>
      </c>
      <c r="H10" s="27">
        <f>D10*F10</f>
        <v>0</v>
      </c>
      <c r="I10" s="27">
        <f>D10*G10</f>
        <v>0</v>
      </c>
    </row>
    <row r="11" spans="1:9" x14ac:dyDescent="0.25">
      <c r="A11" t="s">
        <v>12</v>
      </c>
      <c r="C11" s="3"/>
      <c r="D11" s="5"/>
    </row>
    <row r="12" spans="1:9" x14ac:dyDescent="0.25">
      <c r="C12" s="4" t="s">
        <v>13</v>
      </c>
      <c r="D12" s="5"/>
    </row>
    <row r="13" spans="1:9" x14ac:dyDescent="0.25">
      <c r="H13" s="28">
        <f>SUM(H3:H11)</f>
        <v>0</v>
      </c>
      <c r="I13" s="28">
        <f>SUM(I3:I11)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7F698-129E-49D5-AA0A-6D96F6AD6558}">
  <dimension ref="A1:I7"/>
  <sheetViews>
    <sheetView zoomScaleNormal="100" zoomScaleSheetLayoutView="85" workbookViewId="0">
      <selection activeCell="C14" sqref="C14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229</v>
      </c>
      <c r="D2" s="5"/>
    </row>
    <row r="3" spans="1:9" ht="60" x14ac:dyDescent="0.25">
      <c r="C3" s="3" t="s">
        <v>230</v>
      </c>
      <c r="D3" s="5"/>
    </row>
    <row r="4" spans="1:9" ht="30" x14ac:dyDescent="0.25">
      <c r="A4">
        <v>1</v>
      </c>
      <c r="B4" t="s">
        <v>231</v>
      </c>
      <c r="C4" s="3" t="s">
        <v>232</v>
      </c>
      <c r="D4" s="5">
        <v>5.43</v>
      </c>
      <c r="E4" t="s">
        <v>11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x14ac:dyDescent="0.25">
      <c r="C6" s="4" t="s">
        <v>13</v>
      </c>
      <c r="D6" s="5"/>
    </row>
    <row r="7" spans="1:9" x14ac:dyDescent="0.25">
      <c r="H7" s="28">
        <f>SUM(H3:H5)</f>
        <v>0</v>
      </c>
      <c r="I7" s="28">
        <f>SUM(I3:I5)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A515C-D265-491B-93FD-65C2A31991A0}">
  <dimension ref="A1:I7"/>
  <sheetViews>
    <sheetView zoomScaleNormal="100" zoomScaleSheetLayoutView="85" workbookViewId="0">
      <selection activeCell="G29" sqref="G29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225</v>
      </c>
      <c r="D2" s="5"/>
    </row>
    <row r="3" spans="1:9" ht="30" x14ac:dyDescent="0.25">
      <c r="C3" s="3" t="s">
        <v>226</v>
      </c>
      <c r="D3" s="5"/>
    </row>
    <row r="4" spans="1:9" ht="30" x14ac:dyDescent="0.25">
      <c r="A4">
        <v>1</v>
      </c>
      <c r="B4" t="s">
        <v>227</v>
      </c>
      <c r="C4" s="3" t="s">
        <v>228</v>
      </c>
      <c r="D4" s="5">
        <v>36</v>
      </c>
      <c r="E4" t="s">
        <v>25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x14ac:dyDescent="0.25">
      <c r="C6" s="4" t="s">
        <v>13</v>
      </c>
      <c r="D6" s="5"/>
    </row>
    <row r="7" spans="1:9" x14ac:dyDescent="0.25">
      <c r="H7" s="28">
        <f>SUM(H3:H5)</f>
        <v>0</v>
      </c>
      <c r="I7" s="28">
        <f>SUM(I3:I5)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ECCAE-DE06-4883-A4C7-907E3A78D702}">
  <dimension ref="A1:I22"/>
  <sheetViews>
    <sheetView zoomScaleNormal="100" zoomScaleSheetLayoutView="85" workbookViewId="0">
      <selection activeCell="L24" sqref="L24"/>
    </sheetView>
  </sheetViews>
  <sheetFormatPr defaultRowHeight="15" x14ac:dyDescent="0.25"/>
  <cols>
    <col min="1" max="1" width="5.7109375" customWidth="1"/>
    <col min="2" max="2" width="26" customWidth="1"/>
    <col min="3" max="3" width="60.7109375" customWidth="1"/>
    <col min="4" max="4" width="7.7109375" customWidth="1"/>
    <col min="5" max="5" width="4.7109375" customWidth="1"/>
    <col min="6" max="7" width="11.7109375" style="27" customWidth="1"/>
    <col min="8" max="9" width="13.7109375" style="27" customWidth="1"/>
  </cols>
  <sheetData>
    <row r="1" spans="1:9" ht="30" x14ac:dyDescent="0.25">
      <c r="A1" s="31" t="s">
        <v>0</v>
      </c>
      <c r="B1" s="31" t="s">
        <v>1</v>
      </c>
      <c r="C1" s="32" t="s">
        <v>2</v>
      </c>
      <c r="D1" s="33" t="s">
        <v>3</v>
      </c>
      <c r="E1" s="31" t="s">
        <v>4</v>
      </c>
      <c r="F1" s="34" t="s">
        <v>5</v>
      </c>
      <c r="G1" s="34" t="s">
        <v>6</v>
      </c>
      <c r="H1" s="34" t="s">
        <v>7</v>
      </c>
      <c r="I1" s="34" t="s">
        <v>8</v>
      </c>
    </row>
    <row r="2" spans="1:9" x14ac:dyDescent="0.25">
      <c r="C2" s="4" t="s">
        <v>205</v>
      </c>
      <c r="D2" s="5"/>
    </row>
    <row r="3" spans="1:9" x14ac:dyDescent="0.25">
      <c r="C3" s="3" t="s">
        <v>206</v>
      </c>
      <c r="D3" s="5"/>
    </row>
    <row r="4" spans="1:9" x14ac:dyDescent="0.25">
      <c r="A4">
        <v>1</v>
      </c>
      <c r="B4" t="s">
        <v>207</v>
      </c>
      <c r="C4" s="3"/>
      <c r="D4" s="5">
        <v>68.599999999999994</v>
      </c>
      <c r="E4" t="s">
        <v>25</v>
      </c>
      <c r="F4" s="27">
        <v>0</v>
      </c>
      <c r="G4" s="27">
        <v>0</v>
      </c>
      <c r="H4" s="27">
        <f>D4*F4</f>
        <v>0</v>
      </c>
      <c r="I4" s="27">
        <f>D4*G4</f>
        <v>0</v>
      </c>
    </row>
    <row r="5" spans="1:9" x14ac:dyDescent="0.25">
      <c r="A5" t="s">
        <v>12</v>
      </c>
      <c r="C5" s="3"/>
      <c r="D5" s="5"/>
    </row>
    <row r="6" spans="1:9" ht="30" x14ac:dyDescent="0.25">
      <c r="C6" s="3" t="s">
        <v>208</v>
      </c>
      <c r="D6" s="5"/>
    </row>
    <row r="7" spans="1:9" x14ac:dyDescent="0.25">
      <c r="A7">
        <v>2</v>
      </c>
      <c r="B7" t="s">
        <v>209</v>
      </c>
      <c r="C7" s="3" t="s">
        <v>210</v>
      </c>
      <c r="D7" s="5">
        <v>68.599999999999994</v>
      </c>
      <c r="E7" t="s">
        <v>25</v>
      </c>
      <c r="F7" s="27">
        <v>0</v>
      </c>
      <c r="G7" s="27">
        <v>0</v>
      </c>
      <c r="H7" s="27">
        <f>D7*F7</f>
        <v>0</v>
      </c>
      <c r="I7" s="27">
        <f>D7*G7</f>
        <v>0</v>
      </c>
    </row>
    <row r="8" spans="1:9" x14ac:dyDescent="0.25">
      <c r="A8" t="s">
        <v>12</v>
      </c>
      <c r="C8" s="3"/>
      <c r="D8" s="5"/>
    </row>
    <row r="9" spans="1:9" ht="30" x14ac:dyDescent="0.25">
      <c r="C9" s="3" t="s">
        <v>211</v>
      </c>
      <c r="D9" s="5"/>
    </row>
    <row r="10" spans="1:9" x14ac:dyDescent="0.25">
      <c r="A10">
        <v>3</v>
      </c>
      <c r="B10" t="s">
        <v>212</v>
      </c>
      <c r="C10" s="3" t="s">
        <v>213</v>
      </c>
      <c r="D10" s="5">
        <v>1.8</v>
      </c>
      <c r="E10" t="s">
        <v>214</v>
      </c>
      <c r="F10" s="27">
        <v>0</v>
      </c>
      <c r="G10" s="27">
        <v>0</v>
      </c>
      <c r="H10" s="27">
        <f>D10*F10</f>
        <v>0</v>
      </c>
      <c r="I10" s="27">
        <f>D10*G10</f>
        <v>0</v>
      </c>
    </row>
    <row r="11" spans="1:9" x14ac:dyDescent="0.25">
      <c r="A11" t="s">
        <v>12</v>
      </c>
      <c r="C11" s="3"/>
      <c r="D11" s="5"/>
    </row>
    <row r="12" spans="1:9" ht="30" x14ac:dyDescent="0.25">
      <c r="C12" s="3" t="s">
        <v>215</v>
      </c>
      <c r="D12" s="5"/>
    </row>
    <row r="13" spans="1:9" x14ac:dyDescent="0.25">
      <c r="A13">
        <v>4</v>
      </c>
      <c r="B13" t="s">
        <v>216</v>
      </c>
      <c r="C13" s="3" t="s">
        <v>217</v>
      </c>
      <c r="D13" s="5">
        <v>0.25</v>
      </c>
      <c r="E13" t="s">
        <v>218</v>
      </c>
      <c r="F13" s="27">
        <v>0</v>
      </c>
      <c r="G13" s="27">
        <v>0</v>
      </c>
      <c r="H13" s="27">
        <f>D13*F13</f>
        <v>0</v>
      </c>
      <c r="I13" s="27">
        <f>D13*G13</f>
        <v>0</v>
      </c>
    </row>
    <row r="14" spans="1:9" x14ac:dyDescent="0.25">
      <c r="A14" t="s">
        <v>12</v>
      </c>
      <c r="C14" s="3"/>
      <c r="D14" s="5"/>
    </row>
    <row r="15" spans="1:9" ht="45" x14ac:dyDescent="0.25">
      <c r="C15" s="3" t="s">
        <v>219</v>
      </c>
      <c r="D15" s="5"/>
    </row>
    <row r="16" spans="1:9" ht="30" x14ac:dyDescent="0.25">
      <c r="A16">
        <v>5</v>
      </c>
      <c r="B16" t="s">
        <v>220</v>
      </c>
      <c r="C16" s="3" t="s">
        <v>221</v>
      </c>
      <c r="D16" s="5">
        <v>60.2</v>
      </c>
      <c r="E16" t="s">
        <v>11</v>
      </c>
      <c r="F16" s="27">
        <v>0</v>
      </c>
      <c r="G16" s="27">
        <v>0</v>
      </c>
      <c r="H16" s="27">
        <f>D16*F16</f>
        <v>0</v>
      </c>
      <c r="I16" s="27">
        <f>D16*G16</f>
        <v>0</v>
      </c>
    </row>
    <row r="17" spans="1:9" x14ac:dyDescent="0.25">
      <c r="A17" t="s">
        <v>12</v>
      </c>
      <c r="C17" s="3"/>
      <c r="D17" s="5"/>
    </row>
    <row r="18" spans="1:9" ht="45" x14ac:dyDescent="0.25">
      <c r="C18" s="3" t="s">
        <v>222</v>
      </c>
      <c r="D18" s="5"/>
    </row>
    <row r="19" spans="1:9" x14ac:dyDescent="0.25">
      <c r="A19">
        <v>6</v>
      </c>
      <c r="B19" t="s">
        <v>223</v>
      </c>
      <c r="C19" s="3" t="s">
        <v>224</v>
      </c>
      <c r="D19" s="5">
        <v>2.0499999999999998</v>
      </c>
      <c r="E19" t="s">
        <v>214</v>
      </c>
      <c r="F19" s="27">
        <v>0</v>
      </c>
      <c r="G19" s="27">
        <v>0</v>
      </c>
      <c r="H19" s="27">
        <f>D19*F19</f>
        <v>0</v>
      </c>
      <c r="I19" s="27">
        <f>D19*G19</f>
        <v>0</v>
      </c>
    </row>
    <row r="20" spans="1:9" x14ac:dyDescent="0.25">
      <c r="A20" t="s">
        <v>12</v>
      </c>
      <c r="C20" s="3"/>
      <c r="D20" s="5"/>
    </row>
    <row r="21" spans="1:9" x14ac:dyDescent="0.25">
      <c r="C21" s="4" t="s">
        <v>13</v>
      </c>
      <c r="D21" s="5"/>
    </row>
    <row r="22" spans="1:9" x14ac:dyDescent="0.25">
      <c r="H22" s="28">
        <f>SUM(H3:H20)</f>
        <v>0</v>
      </c>
      <c r="I22" s="28">
        <f>SUM(I3:I20)</f>
        <v>0</v>
      </c>
    </row>
  </sheetData>
  <pageMargins left="0.25" right="0.25" top="0.75" bottom="0.75" header="0.3" footer="0.3"/>
  <pageSetup paperSize="9" scale="60" orientation="portrait" horizontalDpi="4294967293" verticalDpi="0" r:id="rId1"/>
  <headerFooter>
    <oddHeader>&amp;LIskola Tetőtér beépítés (III. ütem)&amp;C&amp;A&amp;R&amp;D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Főösszesítő</vt:lpstr>
      <vt:lpstr>Összesen</vt:lpstr>
      <vt:lpstr>12. Felvonulási létesítmények</vt:lpstr>
      <vt:lpstr>15. Zsaluzás és állványozás</vt:lpstr>
      <vt:lpstr>21. Irtás, föld és sziklamunka</vt:lpstr>
      <vt:lpstr>31. Helyszíni beton- és vasbeto</vt:lpstr>
      <vt:lpstr>33. Falazás és egyéb kőműves mu</vt:lpstr>
      <vt:lpstr>34. Fém- és könnyű épületszerke</vt:lpstr>
      <vt:lpstr>35. Ácsmunka</vt:lpstr>
      <vt:lpstr>39. Szárazépítés</vt:lpstr>
      <vt:lpstr>41. Tetőfedés</vt:lpstr>
      <vt:lpstr>42. Aljzatkészítés, hideg- és m</vt:lpstr>
      <vt:lpstr>44. Asztalosszerkezetek elhelye</vt:lpstr>
      <vt:lpstr>45. Lakatosszerkezetek elhelyez</vt:lpstr>
      <vt:lpstr>47. Felületképzés (festés, mázo</vt:lpstr>
      <vt:lpstr>48. Szigetelés</vt:lpstr>
      <vt:lpstr>82. Épületgépészeti szerelvénye</vt:lpstr>
      <vt:lpstr>88. Rögzítések, tömítések</vt:lpstr>
      <vt:lpstr>Villanyszerelés</vt:lpstr>
      <vt:lpstr>Épületgépészet</vt:lpstr>
      <vt:lpstr>Szinpadi dobogó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Zita</dc:creator>
  <cp:lastModifiedBy>Felhasználó</cp:lastModifiedBy>
  <cp:lastPrinted>2022-07-26T17:46:39Z</cp:lastPrinted>
  <dcterms:created xsi:type="dcterms:W3CDTF">2022-07-26T17:17:29Z</dcterms:created>
  <dcterms:modified xsi:type="dcterms:W3CDTF">2025-04-14T03:55:16Z</dcterms:modified>
</cp:coreProperties>
</file>