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9"/>
  <workbookPr defaultThemeVersion="124226"/>
  <mc:AlternateContent xmlns:mc="http://schemas.openxmlformats.org/markup-compatibility/2006">
    <mc:Choice Requires="x15">
      <x15ac:absPath xmlns:x15ac="http://schemas.microsoft.com/office/spreadsheetml/2010/11/ac" url="C:\Users\Felhasználó\Documents\Dokumentumok 2024-2025\Halásztelek\Fejlesztés\Tetőtér zenetermekkel\"/>
    </mc:Choice>
  </mc:AlternateContent>
  <xr:revisionPtr revIDLastSave="0" documentId="13_ncr:1_{EE20C4D2-6BF9-47C3-B7C3-87ED78469CB6}" xr6:coauthVersionLast="36" xr6:coauthVersionMax="36" xr10:uidLastSave="{00000000-0000-0000-0000-000000000000}"/>
  <bookViews>
    <workbookView xWindow="0" yWindow="0" windowWidth="28800" windowHeight="11625" xr2:uid="{00000000-000D-0000-FFFF-FFFF00000000}"/>
  </bookViews>
  <sheets>
    <sheet name="Záradék" sheetId="9" r:id="rId1"/>
    <sheet name="Összesítő" sheetId="8" r:id="rId2"/>
    <sheet name="Költségtérítések" sheetId="7" r:id="rId3"/>
    <sheet name="Falazás és egyéb kőművesmunka" sheetId="6" r:id="rId4"/>
    <sheet name="Általános épületgépészeti szige" sheetId="5" r:id="rId5"/>
    <sheet name="Épületgépészeti csővezeték szer" sheetId="4" r:id="rId6"/>
    <sheet name="Épületgépészeti szerelvények és" sheetId="1" r:id="rId7"/>
    <sheet name="Szellőztetőberendezések" sheetId="2" r:id="rId8"/>
    <sheet name="Légkondicionáló berendezések" sheetId="3" r:id="rId9"/>
  </sheets>
  <calcPr calcId="191029"/>
  <extLst>
    <ext xmlns:xcalcf="http://schemas.microsoft.com/office/spreadsheetml/2018/calcfeatures" uri="{B58B0392-4F1F-4190-BB64-5DF3571DCE5F}">
      <xcalcf:calcFeatures>
        <xcalcf:feature name="microsoft.com:Single"/>
      </xcalcf:calcFeatures>
    </ext>
  </extLst>
</workbook>
</file>

<file path=xl/calcChain.xml><?xml version="1.0" encoding="utf-8"?>
<calcChain xmlns="http://schemas.openxmlformats.org/spreadsheetml/2006/main">
  <c r="I3" i="3" l="1"/>
  <c r="H3" i="3"/>
  <c r="I2" i="3"/>
  <c r="I4" i="3"/>
  <c r="C8" i="8"/>
  <c r="H2" i="3"/>
  <c r="H4" i="3"/>
  <c r="B8" i="8"/>
  <c r="I3" i="2"/>
  <c r="H3" i="2"/>
  <c r="I2" i="2"/>
  <c r="I4" i="2"/>
  <c r="C7" i="8"/>
  <c r="H2" i="2"/>
  <c r="H4" i="2"/>
  <c r="B7" i="8"/>
  <c r="I30" i="1"/>
  <c r="H30" i="1"/>
  <c r="I29" i="1"/>
  <c r="H29" i="1"/>
  <c r="I28" i="1"/>
  <c r="H28" i="1"/>
  <c r="I27" i="1"/>
  <c r="H27" i="1"/>
  <c r="I26" i="1"/>
  <c r="H26" i="1"/>
  <c r="I25" i="1"/>
  <c r="H25" i="1"/>
  <c r="I24" i="1"/>
  <c r="H24" i="1"/>
  <c r="I23" i="1"/>
  <c r="H23" i="1"/>
  <c r="I22" i="1"/>
  <c r="H22" i="1"/>
  <c r="I21" i="1"/>
  <c r="H21" i="1"/>
  <c r="I20" i="1"/>
  <c r="H20" i="1"/>
  <c r="I19" i="1"/>
  <c r="H19" i="1"/>
  <c r="I18" i="1"/>
  <c r="H18" i="1"/>
  <c r="I17" i="1"/>
  <c r="H17" i="1"/>
  <c r="I16" i="1"/>
  <c r="H16" i="1"/>
  <c r="I15" i="1"/>
  <c r="H15" i="1"/>
  <c r="I14" i="1"/>
  <c r="H14" i="1"/>
  <c r="I13" i="1"/>
  <c r="H13" i="1"/>
  <c r="I12" i="1"/>
  <c r="H12" i="1"/>
  <c r="I11" i="1"/>
  <c r="H11" i="1"/>
  <c r="I10" i="1"/>
  <c r="H10" i="1"/>
  <c r="I9" i="1"/>
  <c r="H9" i="1"/>
  <c r="I8" i="1"/>
  <c r="H8" i="1"/>
  <c r="I7" i="1"/>
  <c r="H7" i="1"/>
  <c r="I6" i="1"/>
  <c r="H6" i="1"/>
  <c r="I5" i="1"/>
  <c r="H5" i="1"/>
  <c r="I4" i="1"/>
  <c r="H4" i="1"/>
  <c r="I3" i="1"/>
  <c r="H3" i="1"/>
  <c r="I2" i="1"/>
  <c r="I31" i="1"/>
  <c r="C6" i="8"/>
  <c r="H2" i="1"/>
  <c r="H31" i="1"/>
  <c r="B6" i="8"/>
  <c r="I17" i="4"/>
  <c r="H17" i="4"/>
  <c r="I16" i="4"/>
  <c r="H16" i="4"/>
  <c r="I15" i="4"/>
  <c r="H15" i="4"/>
  <c r="I14" i="4"/>
  <c r="H14" i="4"/>
  <c r="I13" i="4"/>
  <c r="H13" i="4"/>
  <c r="I12" i="4"/>
  <c r="H12" i="4"/>
  <c r="I11" i="4"/>
  <c r="H11" i="4"/>
  <c r="I10" i="4"/>
  <c r="H10" i="4"/>
  <c r="I9" i="4"/>
  <c r="H9" i="4"/>
  <c r="I8" i="4"/>
  <c r="H8" i="4"/>
  <c r="I7" i="4"/>
  <c r="H7" i="4"/>
  <c r="I6" i="4"/>
  <c r="H6" i="4"/>
  <c r="I5" i="4"/>
  <c r="H5" i="4"/>
  <c r="I4" i="4"/>
  <c r="H4" i="4"/>
  <c r="I3" i="4"/>
  <c r="H3" i="4"/>
  <c r="I2" i="4"/>
  <c r="I18" i="4"/>
  <c r="C5" i="8"/>
  <c r="H2" i="4"/>
  <c r="H18" i="4"/>
  <c r="B5" i="8"/>
  <c r="I7" i="5"/>
  <c r="H7" i="5"/>
  <c r="I6" i="5"/>
  <c r="H6" i="5"/>
  <c r="I5" i="5"/>
  <c r="H5" i="5"/>
  <c r="I4" i="5"/>
  <c r="H4" i="5"/>
  <c r="I3" i="5"/>
  <c r="H3" i="5"/>
  <c r="I2" i="5"/>
  <c r="I8" i="5"/>
  <c r="C4" i="8"/>
  <c r="H2" i="5"/>
  <c r="H8" i="5"/>
  <c r="B4" i="8"/>
  <c r="I3" i="6"/>
  <c r="H3" i="6"/>
  <c r="I2" i="6"/>
  <c r="I4" i="6"/>
  <c r="C3" i="8"/>
  <c r="H2" i="6"/>
  <c r="H4" i="6"/>
  <c r="B3" i="8"/>
  <c r="I6" i="7"/>
  <c r="H6" i="7"/>
  <c r="I5" i="7"/>
  <c r="H5" i="7"/>
  <c r="I4" i="7"/>
  <c r="H4" i="7"/>
  <c r="I3" i="7"/>
  <c r="H3" i="7"/>
  <c r="I2" i="7"/>
  <c r="I7" i="7"/>
  <c r="C2" i="8"/>
  <c r="H2" i="7"/>
  <c r="H7" i="7"/>
  <c r="B2" i="8"/>
  <c r="D24" i="9"/>
  <c r="D25" i="9"/>
  <c r="C9" i="8"/>
  <c r="C24" i="9"/>
  <c r="C25" i="9"/>
  <c r="C26" i="9"/>
  <c r="B9" i="8"/>
  <c r="C27" i="9"/>
  <c r="C28" i="9"/>
</calcChain>
</file>

<file path=xl/sharedStrings.xml><?xml version="1.0" encoding="utf-8"?>
<sst xmlns="http://schemas.openxmlformats.org/spreadsheetml/2006/main" count="296" uniqueCount="170">
  <si>
    <t>Munkanem megnevezése</t>
  </si>
  <si>
    <t>Anyag összege</t>
  </si>
  <si>
    <t>Díj összege</t>
  </si>
  <si>
    <t>Ssz.</t>
  </si>
  <si>
    <t>Tételszám</t>
  </si>
  <si>
    <t>Tétel szövege</t>
  </si>
  <si>
    <t>Menny.</t>
  </si>
  <si>
    <t>Egység</t>
  </si>
  <si>
    <t>Anyag egységár</t>
  </si>
  <si>
    <t>Díj egységre</t>
  </si>
  <si>
    <t>Anyag összesen</t>
  </si>
  <si>
    <t>Díj összesen</t>
  </si>
  <si>
    <t>19-081-11.1.2</t>
  </si>
  <si>
    <t>db</t>
  </si>
  <si>
    <t>Ellenőrző próbák készítése belső vízvezeték hálózatra, akkreditált vízminőség vizsgálat</t>
  </si>
  <si>
    <t>19-081-11.1.2-0000001</t>
  </si>
  <si>
    <t>Ellenőrző próbák készítése belső vízvezeték hálózatra, nyomáspróba</t>
  </si>
  <si>
    <t>19-081-11.1.2-0000002</t>
  </si>
  <si>
    <t>Vízhálózat fertőtlenítése</t>
  </si>
  <si>
    <t>19-081-11.1.2-0000003</t>
  </si>
  <si>
    <t>Ellenőrző próbák készítése belső fűtési hálózatra, nyomáspróba</t>
  </si>
  <si>
    <t>19-081-11.1.2-0000004</t>
  </si>
  <si>
    <t>Átadás átvételi eljárás lefolytatása</t>
  </si>
  <si>
    <t>Munkanem összesen:</t>
  </si>
  <si>
    <t>Költségtérítések</t>
  </si>
  <si>
    <t>33-063-2.1.3</t>
  </si>
  <si>
    <t>Födémáttörés 30x30 cm méretig, 30 cm födémvastagságig, vasbetonlemez födémben</t>
  </si>
  <si>
    <t>33-063-3.2.4</t>
  </si>
  <si>
    <t>m</t>
  </si>
  <si>
    <t>Horonyvésés, téglafalban, 24,01-50,00 cm² keresztmetszet között</t>
  </si>
  <si>
    <t>Falazás és egyéb kőművesmunka</t>
  </si>
  <si>
    <t>80-001-1.2.1.1.2-0097139</t>
  </si>
  <si>
    <t>Égéstermék elvezető tűzvédelmi szigtelése kőzetgyapot csőhéjjal csupasz kivitelben, horganyzott acélhuzal felerősítéssel, NÁ 108 mm csőátmérő felett PAROC kőzetgyapot csőhéj szigetelés, kasírozás nélkül, belső átmérő: 127 mm, falvastagság: 30 mm</t>
  </si>
  <si>
    <t>80-001-1.4.1.1.1-0125336</t>
  </si>
  <si>
    <t>Fűtési, HMV, HHV vezetékek szigetelése (ívek, idomok, szerelvények szigetelése és burkolás nélkül), szintetikus gumi alapú kaucsuk csőhéjjal csupasz kivitelben, ragasztással, öntapadó ragasztó szalag lezárással, NÁ 108 mm csőátmérőig Csőhéj, falvastagság: 9 mm, külső csőátmérő 18 mm</t>
  </si>
  <si>
    <t>80-001-1.4.1.1.1-0125337</t>
  </si>
  <si>
    <t>Fűtési, HMV, HHV vezetékek szigetelése (ívek, idomok, szerelvények szigetelése és burkolás nélkül), szintetikus gumi alapú kaucsuk csőhéjjal csupasz kivitelben, ragasztással, öntapadó ragasztó szalag lezárással, NÁ 108 mm csőátmérőig Csőhéj, falvastagság: 9 mm, külső csőátmérő 22 mm</t>
  </si>
  <si>
    <t>80-001-1.4.1.1.1-0125338</t>
  </si>
  <si>
    <t>Fűtési, HMV, HHV vezetékek szigetelése (ívek, idomok, szerelvények szigetelése és burkolás nélkül), szintetikus gumi alapú kaucsuk csőhéjjal csupasz kivitelben, ragasztással, öntapadó ragasztó szalag lezárással, NÁ 108 mm csőátmérőig Csőhéj, falvastagság: 9 mm, külső csőátmérő 28 mm</t>
  </si>
  <si>
    <t>80-004-1.4.1.1.1-0125331</t>
  </si>
  <si>
    <t>Hűtő- és mélyhűtött, valamint klímatechnikai berendezések szerkezeti elemeinek és csővezetékeinek hőszigetelése (ívek, idomok, szerelvények szigetelése és burkolás nélkül), szintetikus gumi alapú kaucsuk csőhéjjal csupasz kivitelben, ragasztással, öntapadó ragasztó szalag lezárással, NÁ 108 mm csőátmérőig Csőhéj, falvastagság: 9 mm, külső csőátmérő 06 mm</t>
  </si>
  <si>
    <t>80-004-1.4.1.1.1-0125333</t>
  </si>
  <si>
    <t>Hűtő- és mélyhűtött, valamint klímatechnikai berendezések szerkezeti elemeinek és csővezetékeinek hőszigetelése (ívek, idomok, szerelvények szigetelése és burkolás nélkül), szintetikus gumi alapú kaucsuk csőhéjjal csupasz kivitelben, ragasztással, öntapadó ragasztó szalag lezárással, NÁ 108 mm csőátmérőig Csőhéj, falvastagság: 9 mm, külső csőátmérő 10 mm</t>
  </si>
  <si>
    <t>Általános épületgépészeti szigetelés</t>
  </si>
  <si>
    <t>81-002-1.1.2.1.3.1-0320821</t>
  </si>
  <si>
    <t>PP polipropilén lefolyóvezeték szerelése szakaszos tömörségi próbával, szabadon vagy padlócsatornába 90 °C tartós, 95 °C rövid ideig tartó hőmérséklet tűrésű, hangcsillapított, ásványi vagy üvegszál erősítésű cső, csőidomokkal, 0,5 m hosszú csövekből, DN 32 - DN 50 REHAU RAUPIANO PLUS tokos lefolyócső 500 mm, gumitömítéssel</t>
  </si>
  <si>
    <t>81-002-3.2.1.1.3-0130971</t>
  </si>
  <si>
    <t>PVC lefolyóvezeték szerelése, tokos, gumigyűrűs kötésekkel, cső elhelyezése csőidomokkal, szakaszos tömörségi próbával, szabadon, DN 50 PIPELIFE PVC-U tokos lefolyócső 50x1,8x500 mm, KAEM050/0.5M</t>
  </si>
  <si>
    <t>81-002-3.2.1.2.1-0130969</t>
  </si>
  <si>
    <t>PVC lefolyóvezeték szerelése, tokos, gumigyűrűs kötésekkel, cső elhelyezése csőidomokkal, szakaszos tömörségi próbával, horonyba vagy padlócsatornába, DN 32 PIPELIFE PVC-U tokos lefolyócső 32x1,8x500 mm, KAEM032/0.5M</t>
  </si>
  <si>
    <t>81-004-1.5.1.1.1.1.1-0337390</t>
  </si>
  <si>
    <t>Fűtési vezeték, Horganyzott szénacélcső szerelése, préselt csőkötésekkel, cső elhelyezése csőidomokkal, szakaszos nyomáspróbával, szabadon, horonyba vagy padlócsatornába, DN 12 - DN 50, DN 12 GEBERIT Mapress szénacél kívül horganyzott cső, d15x1,2</t>
  </si>
  <si>
    <t>81-004-1.5.1.1.1.1.2-0337391</t>
  </si>
  <si>
    <t>Fűtési vezeték, Horganyzott szénacélcső szerelése, préselt csőkötésekkel, cső elhelyezése csőidomokkal, szakaszos nyomáspróbával, szabadon, horonyba vagy padlócsatornába, DN 12 - DN 50, DN 15 GEBERIT Mapress szénacél kívül horganyzott cső, d18x1,2</t>
  </si>
  <si>
    <t>81-004-1.5.1.1.1.1.3-0337392</t>
  </si>
  <si>
    <t>Fűtési vezeték, Horganyzott szénacélcső szerelése, préselt csőkötésekkel, cső elhelyezése csőidomokkal, szakaszos nyomáspróbával, szabadon, horonyba vagy padlócsatornába, DN 12 - DN 50, DN 20 GEBERIT Mapress szénacél kívül horganyzott cső, d22x1,5</t>
  </si>
  <si>
    <t>81-004-1.5.1.1.1.1.4-0337393</t>
  </si>
  <si>
    <t>Fűtési vezeték, Horganyzott szénacélcső szerelése, préselt csőkötésekkel, cső elhelyezése csőidomokkal, szakaszos nyomáspróbával, szabadon, horonyba vagy padlócsatornába, DN 12 - DN 50, DN 25 GEBERIT Mapress szénacél kívül horganyzott cső, d28x1,5</t>
  </si>
  <si>
    <t>81-004-1.5.1.1.1.1.5-0337394</t>
  </si>
  <si>
    <t>Fűtési vezeték, Horganyzott szénacélcső szerelése, préselt csőkötésekkel, cső elhelyezése csőidomokkal, szakaszos nyomáspróbával, szabadon, horonyba vagy padlócsatornába, DN 12 - DN 50, DN 32 GEBERIT Mapress szénacél kívül horganyzott cső, d35x1,5</t>
  </si>
  <si>
    <t>81-006-1.1.2.1.1.1-0242506</t>
  </si>
  <si>
    <t>Nagytisztaságú vörösrézcső szerelése, klímához kapilláris, kemény forrasztásos csőkötésekkel, cső elhelyezése idomokkal, szakaszos nyomáspróbával, lágy vagy félkemény kivitelű rézcsőből,  6 x 1 mm</t>
  </si>
  <si>
    <t>81-006-1.1.2.1.1.1-0242510</t>
  </si>
  <si>
    <t>Nagytisztaságú vörösrézcső szerelése, klímához kapilláris, kemény forrasztásos csőkötésekkel, cső elhelyezése idomokkal, szakaszos nyomáspróbával, lágy vagy félkemény kivitelű rézcsőből,  10 x 1 mm</t>
  </si>
  <si>
    <t>81-007-1.1.1.1.1.1.1-0338100</t>
  </si>
  <si>
    <t>Víz- és fűtési vezeték, Rozsdamentes acélcső szerelése, préselt csőkötésekkel, cső elhelyezése csőidomokkal, szakaszos nyomáspróbával, szabadon, horonyba vagy padlócsatornába, DN 12 - DN 50, DN 12 Viega Sanpress cső, 1.4521 rozsdamentes, 6 m-es szálban, ivóvízellátáshoz, 15 x 1,0</t>
  </si>
  <si>
    <t>81-007-1.1.1.1.1.1.2-0338101</t>
  </si>
  <si>
    <t>Víz- és fűtési vezeték, Rozsdamentes acélcső szerelése, préselt csőkötésekkel, cső elhelyezése csőidomokkal, szakaszos nyomáspróbával, szabadon, horonyba vagy padlócsatornába, DN 12 - DN 50, DN 15 Viega Sanpress cső, 1.4521 rozsdamentes, 6 m-es szálban, ivóvízellátáshoz, 18 x 1,0</t>
  </si>
  <si>
    <t>81-007-1.1.1.1.1.1.3-0338102</t>
  </si>
  <si>
    <t>Víz- és fűtési vezeték, Rozsdamentes acélcső szerelése, préselt csőkötésekkel, cső elhelyezése csőidomokkal, szakaszos nyomáspróbával, szabadon, horonyba vagy padlócsatornába, DN 12 - DN 50, DN 20 Viega Sanpress cső, 1.4521 rozsdamentes, 6 m-es szálban, ivóvízellátáshoz, 22 x 1,2</t>
  </si>
  <si>
    <t>81-011-2.1-0312001</t>
  </si>
  <si>
    <t>Tűzvédelmi mandzsetták elhelyezése műanyag csövekhez, TZB Tűzvédelmi csőmandzsetta 50 mm</t>
  </si>
  <si>
    <t>81-011-2.2-0457151</t>
  </si>
  <si>
    <t>Tűzvédelmi átvezetés, horganyzott acélcsőhöz: HILTI CFS-B tűzvédelmi bandázs  és Poliplast C EI 90 tűzv. habarcs kitöltés</t>
  </si>
  <si>
    <t>81-012-1.1.3-0210204</t>
  </si>
  <si>
    <t>kmpl.</t>
  </si>
  <si>
    <t>Víz és szennyvíz vezetékek csatlakozásához tartozó kiegészítő munkák, fal vésés helyreállítással</t>
  </si>
  <si>
    <t>Épületgépészeti csővezeték szerelése</t>
  </si>
  <si>
    <t>82-001-6.2.8-0110804</t>
  </si>
  <si>
    <t>Egyoldalon menetes szerelvény elhelyezése, külső vagy belső menettel, illetve hollandival csatlakoztatva DN 15 légtelenítőszelep, kifolyó- és locsolószelep, töltőszelep MOFÉM kifolyószelep, gyorscsatlakozóval, légbeszívóval 1/2" sárgaréz, krómozott, 10 bar, Csz: 162-0007-00</t>
  </si>
  <si>
    <t>82-001-6.2.8-0115693</t>
  </si>
  <si>
    <t>Egyoldalon menetes szerelvény elhelyezése, külső vagy belső menettel, illetve hollandival csatlakoztatva DN 15 légtelenítőszelep, kifolyó- és locsolószelep, töltőszelep OVENTROP gyorslégtelenítő szelep, automatikus zárással, PN10, DN15, 1/2" km., (0...+110)°C, sárgarézből, 1088304</t>
  </si>
  <si>
    <t>82-001-7.5.1-0115545</t>
  </si>
  <si>
    <t>Kétoldalon menetes vagy roppantógyűrűs szerelvény elhelyezése, külső vagy belső menettel, illetve hollandival csatlakoztatva DN 32 szelepek, csappantyúk (szabályzó, fojtó-elzáró, beavatkozó) OVENTROP visszacsapó szelep, Viton tömítéssel, PN25, DN32, G 1 1/4" bm., (0...+100)°C, nyitónyomás 40 mbar, kvs=17,00, vörösöntvény szelepházzal, 1072010</t>
  </si>
  <si>
    <t>82-001-7.5.2-0130606</t>
  </si>
  <si>
    <t>Kétoldalon menetes vagy roppantógyűrűs szerelvény elhelyezése, külső vagy belső menettel, illetve hollandival csatlakoztatva DN 32 gömbcsap, víz- és gázfőcsap MOFÉM AHA Univerzális gömbcsap 5/4" bb. menettel, vízátbocsátás 330 l/min., névleges méret 32 mm, sárgaréz, natúr, 10 bar, Csz: 113-0051-00</t>
  </si>
  <si>
    <t>82-001-17.1.1-0113257</t>
  </si>
  <si>
    <t>Termosztatikus szelepfej felszerelése radiátorszelepre, KLAPP csatlakozóval rögzítve Danfoss termosztatikus fej beépített érzékelővel, rongálás ellen védett, 013G2920, RA 2920, 5-26℃</t>
  </si>
  <si>
    <t>82-001-29.1-0113321</t>
  </si>
  <si>
    <t>Csatlakozó szerelvények felszerelése, 1/2" belső menetes (beépített szelepkészlettel szerelt hőleadókhoz) Danfoss RLV-K zárópajzsos szelep, töltés-ürítés funkcióval, beépített szelepes fűtőtestekhez, padló felöli csatl., 003L0280, 1/2"</t>
  </si>
  <si>
    <t>82-004-1.1-0353203</t>
  </si>
  <si>
    <t>Elektromos melegvíztermelő (átfolyós vagy tárolós) berendezés elhelyezése, tartozékokkal, szerelvényekkel, vízoldali bekötéssel,elektromos bekötés nélkül, 20 literig HAJDU FTA - 5 szabadkifolyású vízmelegítő egy vízvételi hely ellátására, egykaros csapteleppel, 5 literes alsó elhelyezésű tartály, 1,5 kW elektromos teljesítmény</t>
  </si>
  <si>
    <t>82-004-1.1-0353221</t>
  </si>
  <si>
    <t>Elektromos melegvíztermelő (átfolyós vagy tárolós) berendezés elhelyezése, tartozékokkal, szerelvényekkel, vízoldali bekötéssel,elektromos bekötés nélkül, 20 literig HAJDU ZA - 10 zártrendszerű elektromos forróvíztároló, 10 literes alsó elhelyezésű tartály, kombinált biztonsági szeleppel, 2 kW elektromos teljesítmény, Csz.: 2111211711</t>
  </si>
  <si>
    <t>82-008-3.1.4.1.1-0150002</t>
  </si>
  <si>
    <t>Fűtés-, klíma-, hűtéstechnika nedvestengelyű nagyhatásfokú szabályozott szivattyú, menetes vagy karimás kötéssel, egyes szivattyúk, DN 15-25 Grundfos ALPHA2 25-40 A 180 1x230V, Szab. nedvestengelyű keringetőszivattyú, A-energiaosztály, AUTOADAPT funkcióval, légtelenítési lehetőséggel, menetes</t>
  </si>
  <si>
    <t>82-009-1.2-0391101</t>
  </si>
  <si>
    <t>Falikút, kiöntő vagy mosóvályú elhelyezése és bekötése, fali kiöntő, szifon (bűzelzáró) és tartozékok nélkül, acéllemezből vagy öntöttvasból Green Clean - rozsdamentes acél kiöntő, falikút ráccsal, hátlappal, leeresztőszeleppel, szifon nélkül, selyem matt, AISI304 - bakteriosztatikus, EN 13310:2015, 1 év teljes körű telephelyi garancia, 460x350x230mm, 3.30 kg, GCK00019</t>
  </si>
  <si>
    <t>82-009-6.1-0114531</t>
  </si>
  <si>
    <t>Kézmosó berendezés elhelyezése és bekötése, porcelán kivitelben, kifolyószelep, szifontakaró és bűzelzáró nélkül, ALFÖLDI/BÁZIS porcelán kézmosó, 45 cm, 3 csaplyukkal, fúrt, 4145 45 01, fehér</t>
  </si>
  <si>
    <t>82-009-7.4-0121021</t>
  </si>
  <si>
    <t>Mosogató, mosdó vagy falikút tartozékok felszerelése, falba építhető szerelőelem VALSIR önhordó mosdó szerelőkeret, 80x500x1140, Cikkszám: VS0857066</t>
  </si>
  <si>
    <t>82-009-7.4-0121022</t>
  </si>
  <si>
    <t>Mosogató, mosdó vagy falikút tartozékok felszerelése, falba építhető szerelőelem önhordó szerelőkeret falikúthoz</t>
  </si>
  <si>
    <t>82-009-21.2-0135119</t>
  </si>
  <si>
    <t>Padló alatti, feletti illetve falba süllyeszthető bűzelzáró, padló feletti vagy falba süllyeszthető elhelyezése HL138, Klímaszifon falba süllyesztve kondenzvíz és cseppgyűjtéshez DN32 függőleges kimenettel. A kiszáradás esetén is bűzzáró (kettős működésű) bűzzár-kazetta kihúzható, és tisztítható, vagy cserélhető. Bemenete Ø 20 - 32mm-es csővel vagy tömlővel. A beépítőház a végleges beépítési mélységre állítható. Min beépítési mélység 60mm</t>
  </si>
  <si>
    <t>82-009-21.2-0135120</t>
  </si>
  <si>
    <t>Padló alatti, feletti illetve falba süllyeszthető bűzelzáró, padló feletti vagy falba süllyeszthető elhelyezése HL21, Csepegtető tölcsér DN32 víz- és golyós bűzzárral</t>
  </si>
  <si>
    <t>82-009-23.1.1</t>
  </si>
  <si>
    <t>Csapadékvíz nyelő és tartozékainak elhelyezése és bekötése, lapos tetőhöz, TOPWET TWOP DN 50 tetőkiszellőző</t>
  </si>
  <si>
    <t>82-009-31.1.2-0135004</t>
  </si>
  <si>
    <t>Vizes berendezési tárgyak bűzelzáróinak felszerelése, falikúthoz-mosogatóhoz DN 50 HL100G/50, Konyhai szifon DN50 x 6/4", gömbcsuklóval</t>
  </si>
  <si>
    <t>82-009-31.2-0110915</t>
  </si>
  <si>
    <t>Vizes berendezési tárgyak bűzelzáróinak felszerelése, mosdóhoz, bidéhez MOFÉM búraszifon leeresztőszeleppel, krómozott, Csz: 165-0027-00</t>
  </si>
  <si>
    <t>82-012-4.2.1.4-0423760</t>
  </si>
  <si>
    <t>Acéllemez kompakt lapradiátor elhelyezése, széthordással, tartókkal, bekötéssel,  beépített szeleptesttel, 2 soros, 1600 mm-ig, 600 mm VOGEL &amp; NOOT beépített szelepes lapradiátor 22 KV típus, 2-soros, 600x 520 mm, fűtőteljesítmény: 891 W</t>
  </si>
  <si>
    <t>82-012-4.2.1.4-0423763</t>
  </si>
  <si>
    <t>Acéllemez kompakt lapradiátor elhelyezése, széthordással, tartókkal, bekötéssel,  beépített szeleptesttel, 2 soros, 1600 mm-ig, 600 mm VOGEL &amp; NOOT beépített szelepes lapradiátor 22 KV típus, 2-soros, 600x 800 mm, fűtőteljesítmény: 1370 W</t>
  </si>
  <si>
    <t>82-012-4.2.1.4-0423764</t>
  </si>
  <si>
    <t>Acéllemez kompakt lapradiátor elhelyezése, széthordással, tartókkal, bekötéssel,  beépített szeleptesttel, 2 soros, 1600 mm-ig, 600 mm VOGEL &amp; NOOT beépített szelepes lapradiátor 22 KV típus, 2-soros, 600x 920 mm, fűtőteljesítmény: 1576 W</t>
  </si>
  <si>
    <t>82-012-4.2.1.4-0423765</t>
  </si>
  <si>
    <t>Acéllemez kompakt lapradiátor elhelyezése, széthordással, tartókkal, bekötéssel,  beépített szeleptesttel, 2 soros, 1600 mm-ig, 600 mm VOGEL &amp; NOOT beépített szelepes lapradiátor 22 KV típus, 2-soros, 600x1000 mm, fűtőteljesítmény: 1713 W</t>
  </si>
  <si>
    <t>82-012-4.2.1.4-0423766</t>
  </si>
  <si>
    <t>Acéllemez kompakt lapradiátor elhelyezése, széthordással, tartókkal, bekötéssel,  beépített szeleptesttel, 2 soros, 1600 mm-ig, 600 mm VOGEL &amp; NOOT beépített szelepes lapradiátor 22 KV típus, 2-soros, 600x1120 mm, fűtőteljesítmény: 1919 W</t>
  </si>
  <si>
    <t>82-013-11.5-0321263</t>
  </si>
  <si>
    <t>Elektromos kapcsoló-berendezések elhelyezése, elektromos bekötés nélkül, hőmérséklet kapcsoló (szobatermosztát) Danfoss TPOne-M programozható termosztát 7nap, 230V, 087N7852</t>
  </si>
  <si>
    <t>82-016-1.2.3-0110014</t>
  </si>
  <si>
    <t>Piperetárgyak elhelyezése négy vagy több helyen felerősítve, tükör, elektromos bekötés nélkül Tükör halogénvilágítással, 80x65 cm</t>
  </si>
  <si>
    <t>82-016-2.1-0220658</t>
  </si>
  <si>
    <t>Adagoló (szappan, tusfürdő, fertőtlenítő, kézkrém, illatosító) és tartozékainak elhelyezése, falra szerelt kivitelben B&amp;K fali üveg folyékonyszappan adagoló krómozott konzollal, fényes, Cikkszám: BKH0580152</t>
  </si>
  <si>
    <t>82-016-3.1-0220751</t>
  </si>
  <si>
    <t>Papíradagolók elhelyezése falra szerelt kivitelben B&amp;K Losdi lapokból álló C és Z hajtogatású papírtörülköző tartó, zárható, műanyag, fehér, Cikkszám: BKH0020411</t>
  </si>
  <si>
    <t>82-016-4.3-0220684</t>
  </si>
  <si>
    <t>Hulladékgyűjtő elhelyezése padlóra helyezett kivitelben B&amp;K hulladékgyűjtő könnyen billenthető fedéllel, rozsdamentes acél, fényes, 16 l, Cikkszám: BKH0047341</t>
  </si>
  <si>
    <t>82-016-13.1</t>
  </si>
  <si>
    <t>Próbafűtés, radiátorok beszabályozása 23.260 W teljesítményig</t>
  </si>
  <si>
    <t>Épületgépészeti szerelvények és berendezések szerelése</t>
  </si>
  <si>
    <t>83-003-2.1.1.1-0869921</t>
  </si>
  <si>
    <t>Kör keresztmetszetű, csappantyú, pillangószelep, térfogatáram állandósító elem felszerelése, lemezcsatornára, NÁ 350 mm-ig Airvent CFDM-100 tv. csappantyú</t>
  </si>
  <si>
    <t>83-003-2.1.1.1-0869922</t>
  </si>
  <si>
    <t>Kör keresztmetszetű, csappantyú, pillangószelep, térfogatáram állandósító elem felszerelése, lemezcsatornára, NÁ 350 mm-ig Airvent CFDM-125 tv. csappantyú</t>
  </si>
  <si>
    <t>Szellőztetőberendezések</t>
  </si>
  <si>
    <t>84-001-3.1.2-0560164</t>
  </si>
  <si>
    <t>Oldalfali mono és multi split klímák elhelyezése, csővezetés nélkül, mono split klímák, hőszivattyús kivitelben, hűtő-/fűtőteljesítmény: 10 kW / 15 kW-ig Gree Comfort X inverter 3,5 kW klíma szett, hűtési teljesítmény: 3,5 kW, fűtési teljesítmény: 3,67 kW, hűtőközeg: R32, kompresszor: inverter, energiaosztály: A++/A+, csőméret: 6 mm/10 mm, GWH12ACC-K6DNA1D</t>
  </si>
  <si>
    <t>84-001-3.9.1-0551158</t>
  </si>
  <si>
    <t>Oldalfali mono és multi split klímák elhelyezése, kiegészítő tartozékok, tartókonzol elhelyezése ferdetetőre</t>
  </si>
  <si>
    <t>Légkondicionáló berendezések</t>
  </si>
  <si>
    <t>Összesen:</t>
  </si>
  <si>
    <t xml:space="preserve">Megrendelő:                            </t>
  </si>
  <si>
    <t xml:space="preserve">                                       </t>
  </si>
  <si>
    <t xml:space="preserve">Bocskai István Református Oktatási     </t>
  </si>
  <si>
    <t xml:space="preserve">Központ - Óvoda, Ált. Isk., Gimnázium, </t>
  </si>
  <si>
    <t xml:space="preserve">kollégium                              </t>
  </si>
  <si>
    <t xml:space="preserve">2314 Halásztelek, Rákóczi út 17.       </t>
  </si>
  <si>
    <t xml:space="preserve">                                                                              </t>
  </si>
  <si>
    <t xml:space="preserve">A munka leírása:                                                              </t>
  </si>
  <si>
    <t xml:space="preserve">Iskola tetőtér beépítése gépész költségbecslés                                </t>
  </si>
  <si>
    <t xml:space="preserve">2314 Halásztelek, Hrsz.: 1217/43                                              </t>
  </si>
  <si>
    <t>Költségvetés főösszesítő</t>
  </si>
  <si>
    <t>Megnevezés</t>
  </si>
  <si>
    <t>Anyagköltség</t>
  </si>
  <si>
    <t>Díjköltség</t>
  </si>
  <si>
    <t>1. Építmény közvetlen költségei</t>
  </si>
  <si>
    <t>1.1 Közvetlen önköltség összesen</t>
  </si>
  <si>
    <t>2.1 ÁFA vetítési alap</t>
  </si>
  <si>
    <t>2.2 Áfa</t>
  </si>
  <si>
    <t>3.  A munka ára</t>
  </si>
  <si>
    <t>Aláírás</t>
  </si>
  <si>
    <t xml:space="preserve">Technikum, Szakgimnázium, Szakképző Iskola </t>
  </si>
  <si>
    <t xml:space="preserve">Alapfokú Művészeti Iskola 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</si>
</sst>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25">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3" fillId="0" borderId="0" xfId="0" applyFont="1" applyAlignment="1">
      <alignment vertical="top"/>
    </xf>
    <xf numFmtId="0" fontId="3" fillId="0" borderId="0" xfId="0" applyFont="1" applyAlignment="1">
      <alignment vertical="top"/>
    </xf>
    <xf numFmtId="0" fontId="3" fillId="0" borderId="0" xfId="0" applyFont="1" applyAlignment="1">
      <alignment horizontal="center" vertical="top"/>
    </xf>
    <xf numFmtId="0" fontId="3" fillId="0" borderId="3" xfId="0" applyFont="1" applyBorder="1" applyAlignment="1">
      <alignment horizontal="center" vertical="top"/>
    </xf>
    <xf numFmtId="0" fontId="3" fillId="0" borderId="2" xfId="0" applyFont="1" applyBorder="1" applyAlignment="1">
      <alignment horizontal="center" vertical="top"/>
    </xf>
    <xf numFmtId="0" fontId="3" fillId="0" borderId="1" xfId="0" applyFont="1" applyBorder="1" applyAlignment="1">
      <alignment horizontal="center" vertical="top"/>
    </xf>
    <xf numFmtId="0" fontId="4" fillId="0" borderId="0" xfId="0" applyFont="1" applyAlignment="1">
      <alignment vertical="top"/>
    </xf>
  </cellXfs>
  <cellStyles count="1">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6"/>
  <sheetViews>
    <sheetView tabSelected="1" workbookViewId="0">
      <selection activeCell="H22" sqref="H22"/>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24"/>
      <c r="B1" s="24"/>
      <c r="C1" s="24"/>
      <c r="D1" s="24"/>
    </row>
    <row r="2" spans="1:4" s="13" customFormat="1" x14ac:dyDescent="0.25">
      <c r="A2" s="24"/>
      <c r="B2" s="24"/>
      <c r="C2" s="24"/>
      <c r="D2" s="24"/>
    </row>
    <row r="3" spans="1:4" s="13" customFormat="1" x14ac:dyDescent="0.25">
      <c r="A3" s="24"/>
      <c r="B3" s="24"/>
      <c r="C3" s="24"/>
      <c r="D3" s="24"/>
    </row>
    <row r="4" spans="1:4" x14ac:dyDescent="0.25">
      <c r="A4" s="19"/>
      <c r="B4" s="19"/>
      <c r="C4" s="19"/>
      <c r="D4" s="19"/>
    </row>
    <row r="5" spans="1:4" x14ac:dyDescent="0.25">
      <c r="A5" s="19"/>
      <c r="B5" s="19"/>
      <c r="C5" s="19"/>
      <c r="D5" s="19"/>
    </row>
    <row r="6" spans="1:4" x14ac:dyDescent="0.25">
      <c r="A6" s="19"/>
      <c r="B6" s="19"/>
      <c r="C6" s="19"/>
      <c r="D6" s="19"/>
    </row>
    <row r="7" spans="1:4" x14ac:dyDescent="0.25">
      <c r="A7" s="19"/>
      <c r="B7" s="19"/>
      <c r="C7" s="19"/>
      <c r="D7" s="19"/>
    </row>
    <row r="9" spans="1:4" x14ac:dyDescent="0.25">
      <c r="A9" s="9" t="s">
        <v>148</v>
      </c>
      <c r="C9" s="9" t="s">
        <v>149</v>
      </c>
    </row>
    <row r="10" spans="1:4" x14ac:dyDescent="0.25">
      <c r="A10" s="9" t="s">
        <v>150</v>
      </c>
      <c r="C10" s="9" t="s">
        <v>149</v>
      </c>
    </row>
    <row r="11" spans="1:4" x14ac:dyDescent="0.25">
      <c r="A11" s="9" t="s">
        <v>151</v>
      </c>
      <c r="C11" s="9" t="s">
        <v>149</v>
      </c>
    </row>
    <row r="12" spans="1:4" x14ac:dyDescent="0.25">
      <c r="A12" s="18" t="s">
        <v>168</v>
      </c>
      <c r="C12" s="9" t="s">
        <v>149</v>
      </c>
    </row>
    <row r="13" spans="1:4" x14ac:dyDescent="0.25">
      <c r="A13" s="18" t="s">
        <v>169</v>
      </c>
      <c r="C13" s="9" t="s">
        <v>149</v>
      </c>
    </row>
    <row r="14" spans="1:4" x14ac:dyDescent="0.25">
      <c r="A14" s="9" t="s">
        <v>152</v>
      </c>
      <c r="C14" s="9" t="s">
        <v>149</v>
      </c>
    </row>
    <row r="15" spans="1:4" x14ac:dyDescent="0.25">
      <c r="A15" s="9" t="s">
        <v>153</v>
      </c>
      <c r="C15" s="9" t="s">
        <v>149</v>
      </c>
    </row>
    <row r="16" spans="1:4" x14ac:dyDescent="0.25">
      <c r="A16" s="9" t="s">
        <v>154</v>
      </c>
    </row>
    <row r="17" spans="1:4" x14ac:dyDescent="0.25">
      <c r="A17" s="9" t="s">
        <v>155</v>
      </c>
    </row>
    <row r="18" spans="1:4" x14ac:dyDescent="0.25">
      <c r="A18" s="9" t="s">
        <v>156</v>
      </c>
    </row>
    <row r="19" spans="1:4" x14ac:dyDescent="0.25">
      <c r="A19" s="9" t="s">
        <v>157</v>
      </c>
    </row>
    <row r="20" spans="1:4" x14ac:dyDescent="0.25">
      <c r="A20" s="9" t="s">
        <v>154</v>
      </c>
    </row>
    <row r="22" spans="1:4" x14ac:dyDescent="0.25">
      <c r="A22" s="20" t="s">
        <v>158</v>
      </c>
      <c r="B22" s="20"/>
      <c r="C22" s="20"/>
      <c r="D22" s="20"/>
    </row>
    <row r="23" spans="1:4" x14ac:dyDescent="0.25">
      <c r="A23" s="14" t="s">
        <v>159</v>
      </c>
      <c r="B23" s="14"/>
      <c r="C23" s="17" t="s">
        <v>160</v>
      </c>
      <c r="D23" s="17" t="s">
        <v>161</v>
      </c>
    </row>
    <row r="24" spans="1:4" x14ac:dyDescent="0.25">
      <c r="A24" s="14" t="s">
        <v>162</v>
      </c>
      <c r="B24" s="14"/>
      <c r="C24" s="14">
        <f>ROUND(SUM(Összesítő!B2:B8),0)</f>
        <v>0</v>
      </c>
      <c r="D24" s="14">
        <f>ROUND(SUM(Összesítő!C2:C8),0)</f>
        <v>0</v>
      </c>
    </row>
    <row r="25" spans="1:4" x14ac:dyDescent="0.25">
      <c r="A25" s="14" t="s">
        <v>163</v>
      </c>
      <c r="B25" s="14"/>
      <c r="C25" s="14">
        <f>ROUND(C24,0)</f>
        <v>0</v>
      </c>
      <c r="D25" s="14">
        <f>ROUND(D24,0)</f>
        <v>0</v>
      </c>
    </row>
    <row r="26" spans="1:4" x14ac:dyDescent="0.25">
      <c r="A26" s="9" t="s">
        <v>164</v>
      </c>
      <c r="C26" s="21">
        <f>ROUND(C25+D25,0)</f>
        <v>0</v>
      </c>
      <c r="D26" s="21"/>
    </row>
    <row r="27" spans="1:4" x14ac:dyDescent="0.25">
      <c r="A27" s="14" t="s">
        <v>165</v>
      </c>
      <c r="B27" s="15">
        <v>0.27</v>
      </c>
      <c r="C27" s="22">
        <f>ROUND(C26*B27,0)</f>
        <v>0</v>
      </c>
      <c r="D27" s="22"/>
    </row>
    <row r="28" spans="1:4" x14ac:dyDescent="0.25">
      <c r="A28" s="14" t="s">
        <v>166</v>
      </c>
      <c r="B28" s="14"/>
      <c r="C28" s="23">
        <f>ROUND(C26+C27,0)</f>
        <v>0</v>
      </c>
      <c r="D28" s="23"/>
    </row>
    <row r="32" spans="1:4" x14ac:dyDescent="0.25">
      <c r="B32" s="21" t="s">
        <v>167</v>
      </c>
      <c r="C32" s="21"/>
    </row>
    <row r="34" spans="1:1" x14ac:dyDescent="0.25">
      <c r="A34" s="16"/>
    </row>
    <row r="35" spans="1:1" x14ac:dyDescent="0.25">
      <c r="A35" s="16"/>
    </row>
    <row r="36" spans="1:1" x14ac:dyDescent="0.25">
      <c r="A36" s="16"/>
    </row>
  </sheetData>
  <mergeCells count="12">
    <mergeCell ref="B32:C32"/>
    <mergeCell ref="A1:D1"/>
    <mergeCell ref="A2:D2"/>
    <mergeCell ref="A3:D3"/>
    <mergeCell ref="A4:D4"/>
    <mergeCell ref="A5:D5"/>
    <mergeCell ref="A6:D6"/>
    <mergeCell ref="A7:D7"/>
    <mergeCell ref="A22:D22"/>
    <mergeCell ref="C26:D26"/>
    <mergeCell ref="C27:D27"/>
    <mergeCell ref="C28:D28"/>
  </mergeCells>
  <pageMargins left="1" right="1" top="1" bottom="1" header="0.41666666666666669" footer="0.41666666666666669"/>
  <pageSetup paperSize="9" orientation="portrait" useFirstPageNumber="1"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9"/>
  <sheetViews>
    <sheetView workbookViewId="0"/>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x14ac:dyDescent="0.25">
      <c r="A2" s="10" t="s">
        <v>24</v>
      </c>
      <c r="B2" s="10">
        <f>Költségtérítések!H7</f>
        <v>0</v>
      </c>
      <c r="C2" s="10">
        <f>Költségtérítések!I7</f>
        <v>0</v>
      </c>
    </row>
    <row r="3" spans="1:3" x14ac:dyDescent="0.25">
      <c r="A3" s="10" t="s">
        <v>30</v>
      </c>
      <c r="B3" s="10">
        <f>'Falazás és egyéb kőművesmunka'!H4</f>
        <v>0</v>
      </c>
      <c r="C3" s="10">
        <f>'Falazás és egyéb kőművesmunka'!I4</f>
        <v>0</v>
      </c>
    </row>
    <row r="4" spans="1:3" x14ac:dyDescent="0.25">
      <c r="A4" s="10" t="s">
        <v>43</v>
      </c>
      <c r="B4" s="10">
        <f>'Általános épületgépészeti szige'!H8</f>
        <v>0</v>
      </c>
      <c r="C4" s="10">
        <f>'Általános épületgépészeti szige'!I8</f>
        <v>0</v>
      </c>
    </row>
    <row r="5" spans="1:3" x14ac:dyDescent="0.25">
      <c r="A5" s="10" t="s">
        <v>77</v>
      </c>
      <c r="B5" s="10">
        <f>'Épületgépészeti csővezeték szer'!H18</f>
        <v>0</v>
      </c>
      <c r="C5" s="10">
        <f>'Épületgépészeti csővezeték szer'!I18</f>
        <v>0</v>
      </c>
    </row>
    <row r="6" spans="1:3" ht="31.5" x14ac:dyDescent="0.25">
      <c r="A6" s="10" t="s">
        <v>136</v>
      </c>
      <c r="B6" s="10">
        <f>'Épületgépészeti szerelvények és'!H31</f>
        <v>0</v>
      </c>
      <c r="C6" s="10">
        <f>'Épületgépészeti szerelvények és'!I31</f>
        <v>0</v>
      </c>
    </row>
    <row r="7" spans="1:3" x14ac:dyDescent="0.25">
      <c r="A7" s="10" t="s">
        <v>141</v>
      </c>
      <c r="B7" s="10">
        <f>Szellőztetőberendezések!H4</f>
        <v>0</v>
      </c>
      <c r="C7" s="10">
        <f>Szellőztetőberendezések!I4</f>
        <v>0</v>
      </c>
    </row>
    <row r="8" spans="1:3" x14ac:dyDescent="0.25">
      <c r="A8" s="10" t="s">
        <v>146</v>
      </c>
      <c r="B8" s="10">
        <f>'Légkondicionáló berendezések'!H4</f>
        <v>0</v>
      </c>
      <c r="C8" s="10">
        <f>'Légkondicionáló berendezések'!I4</f>
        <v>0</v>
      </c>
    </row>
    <row r="9" spans="1:3" s="11" customFormat="1" x14ac:dyDescent="0.25">
      <c r="A9" s="11" t="s">
        <v>147</v>
      </c>
      <c r="B9" s="11">
        <f>ROUND(SUM(B2:B8),0)</f>
        <v>0</v>
      </c>
      <c r="C9" s="11">
        <f>ROUND(SUM(C2:C8), 0)</f>
        <v>0</v>
      </c>
    </row>
  </sheetData>
  <pageMargins left="1" right="1" top="1" bottom="1" header="0.41666666666666669" footer="0.41666666666666669"/>
  <pageSetup paperSize="9" orientation="portrait" useFirstPageNumber="1" horizontalDpi="1200" verticalDpi="1200" r:id="rId1"/>
  <headerFooter>
    <oddHeader>&amp;C&amp;"Times New Roman,bold"&amp;12Munkanem összesítő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
  <sheetViews>
    <sheetView workbookViewId="0">
      <selection activeCell="D24" sqref="D24"/>
    </sheetView>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12</v>
      </c>
      <c r="C2" s="1" t="s">
        <v>14</v>
      </c>
      <c r="D2" s="5">
        <v>1</v>
      </c>
      <c r="E2" s="1" t="s">
        <v>13</v>
      </c>
      <c r="H2" s="5">
        <f>ROUND(D2*F2, 0)</f>
        <v>0</v>
      </c>
      <c r="I2" s="5">
        <f>ROUND(D2*G2, 0)</f>
        <v>0</v>
      </c>
    </row>
    <row r="3" spans="1:9" ht="38.25" x14ac:dyDescent="0.25">
      <c r="A3" s="7">
        <v>2</v>
      </c>
      <c r="B3" s="1" t="s">
        <v>15</v>
      </c>
      <c r="C3" s="1" t="s">
        <v>16</v>
      </c>
      <c r="D3" s="5">
        <v>1</v>
      </c>
      <c r="E3" s="1" t="s">
        <v>13</v>
      </c>
      <c r="H3" s="5">
        <f>ROUND(D3*F3, 0)</f>
        <v>0</v>
      </c>
      <c r="I3" s="5">
        <f>ROUND(D3*G3, 0)</f>
        <v>0</v>
      </c>
    </row>
    <row r="4" spans="1:9" ht="38.25" x14ac:dyDescent="0.25">
      <c r="A4" s="7">
        <v>3</v>
      </c>
      <c r="B4" s="1" t="s">
        <v>17</v>
      </c>
      <c r="C4" s="1" t="s">
        <v>18</v>
      </c>
      <c r="D4" s="5">
        <v>1</v>
      </c>
      <c r="E4" s="1" t="s">
        <v>13</v>
      </c>
      <c r="H4" s="5">
        <f>ROUND(D4*F4, 0)</f>
        <v>0</v>
      </c>
      <c r="I4" s="5">
        <f>ROUND(D4*G4, 0)</f>
        <v>0</v>
      </c>
    </row>
    <row r="5" spans="1:9" ht="38.25" x14ac:dyDescent="0.25">
      <c r="A5" s="7">
        <v>4</v>
      </c>
      <c r="B5" s="1" t="s">
        <v>19</v>
      </c>
      <c r="C5" s="1" t="s">
        <v>20</v>
      </c>
      <c r="D5" s="5">
        <v>1</v>
      </c>
      <c r="E5" s="1" t="s">
        <v>13</v>
      </c>
      <c r="H5" s="5">
        <f>ROUND(D5*F5, 0)</f>
        <v>0</v>
      </c>
      <c r="I5" s="5">
        <f>ROUND(D5*G5, 0)</f>
        <v>0</v>
      </c>
    </row>
    <row r="6" spans="1:9" ht="38.25" x14ac:dyDescent="0.25">
      <c r="A6" s="7">
        <v>5</v>
      </c>
      <c r="B6" s="1" t="s">
        <v>21</v>
      </c>
      <c r="C6" s="1" t="s">
        <v>22</v>
      </c>
      <c r="D6" s="5">
        <v>1</v>
      </c>
      <c r="E6" s="1" t="s">
        <v>13</v>
      </c>
      <c r="H6" s="5">
        <f>ROUND(D6*F6, 0)</f>
        <v>0</v>
      </c>
      <c r="I6" s="5">
        <f>ROUND(D6*G6, 0)</f>
        <v>0</v>
      </c>
    </row>
    <row r="7" spans="1:9" s="8" customFormat="1" x14ac:dyDescent="0.25">
      <c r="A7" s="6"/>
      <c r="B7" s="2"/>
      <c r="C7" s="2" t="s">
        <v>23</v>
      </c>
      <c r="D7" s="4"/>
      <c r="E7" s="2"/>
      <c r="F7" s="4"/>
      <c r="G7" s="4"/>
      <c r="H7" s="4">
        <f>ROUND(SUM(H2:H6),0)</f>
        <v>0</v>
      </c>
      <c r="I7" s="4">
        <f>ROUND(SUM(I2:I6),0)</f>
        <v>0</v>
      </c>
    </row>
  </sheetData>
  <pageMargins left="0.2361111111111111" right="0.2361111111111111" top="0.69444444444444442" bottom="0.69444444444444442" header="0.41666666666666669" footer="0.41666666666666669"/>
  <pageSetup paperSize="9" orientation="portrait" useFirstPageNumber="1" horizontalDpi="1200" verticalDpi="1200" r:id="rId1"/>
  <headerFooter>
    <oddHeader>&amp;L&amp;"Times New Roman,bold"&amp;10 Költségtérítések</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
  <sheetViews>
    <sheetView workbookViewId="0">
      <selection activeCell="F2" sqref="F2"/>
    </sheetView>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38.25" x14ac:dyDescent="0.25">
      <c r="A2" s="7">
        <v>1</v>
      </c>
      <c r="B2" s="1" t="s">
        <v>25</v>
      </c>
      <c r="C2" s="1" t="s">
        <v>26</v>
      </c>
      <c r="D2" s="5">
        <v>6</v>
      </c>
      <c r="E2" s="1" t="s">
        <v>13</v>
      </c>
      <c r="H2" s="5">
        <f>ROUND(D2*F2, 0)</f>
        <v>0</v>
      </c>
      <c r="I2" s="5">
        <f>ROUND(D2*G2, 0)</f>
        <v>0</v>
      </c>
    </row>
    <row r="3" spans="1:9" ht="25.5" x14ac:dyDescent="0.25">
      <c r="A3" s="7">
        <v>2</v>
      </c>
      <c r="B3" s="1" t="s">
        <v>27</v>
      </c>
      <c r="C3" s="1" t="s">
        <v>29</v>
      </c>
      <c r="D3" s="5">
        <v>6</v>
      </c>
      <c r="E3" s="1" t="s">
        <v>28</v>
      </c>
      <c r="H3" s="5">
        <f>ROUND(D3*F3, 0)</f>
        <v>0</v>
      </c>
      <c r="I3" s="5">
        <f>ROUND(D3*G3, 0)</f>
        <v>0</v>
      </c>
    </row>
    <row r="4" spans="1:9" s="8" customFormat="1" x14ac:dyDescent="0.25">
      <c r="A4" s="6"/>
      <c r="B4" s="2"/>
      <c r="C4" s="2" t="s">
        <v>23</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horizontalDpi="1200" verticalDpi="1200" r:id="rId1"/>
  <headerFooter>
    <oddHeader>&amp;L&amp;"Times New Roman,bold"&amp;10 Falazás és egyéb kőművesmunka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
  <sheetViews>
    <sheetView topLeftCell="A5" workbookViewId="0">
      <selection activeCell="F2" sqref="F2"/>
    </sheetView>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89.25" x14ac:dyDescent="0.25">
      <c r="A2" s="7">
        <v>1</v>
      </c>
      <c r="B2" s="1" t="s">
        <v>31</v>
      </c>
      <c r="C2" s="1" t="s">
        <v>32</v>
      </c>
      <c r="D2" s="5">
        <v>2</v>
      </c>
      <c r="E2" s="1" t="s">
        <v>28</v>
      </c>
      <c r="H2" s="5">
        <f t="shared" ref="H2:H7" si="0">ROUND(D2*F2, 0)</f>
        <v>0</v>
      </c>
      <c r="I2" s="5">
        <f t="shared" ref="I2:I7" si="1">ROUND(D2*G2, 0)</f>
        <v>0</v>
      </c>
    </row>
    <row r="3" spans="1:9" ht="102" x14ac:dyDescent="0.25">
      <c r="A3" s="7">
        <v>2</v>
      </c>
      <c r="B3" s="1" t="s">
        <v>33</v>
      </c>
      <c r="C3" s="1" t="s">
        <v>34</v>
      </c>
      <c r="D3" s="5">
        <v>22</v>
      </c>
      <c r="E3" s="1" t="s">
        <v>28</v>
      </c>
      <c r="H3" s="5">
        <f t="shared" si="0"/>
        <v>0</v>
      </c>
      <c r="I3" s="5">
        <f t="shared" si="1"/>
        <v>0</v>
      </c>
    </row>
    <row r="4" spans="1:9" ht="102" x14ac:dyDescent="0.25">
      <c r="A4" s="7">
        <v>3</v>
      </c>
      <c r="B4" s="1" t="s">
        <v>35</v>
      </c>
      <c r="C4" s="1" t="s">
        <v>36</v>
      </c>
      <c r="D4" s="5">
        <v>6</v>
      </c>
      <c r="E4" s="1" t="s">
        <v>28</v>
      </c>
      <c r="H4" s="5">
        <f t="shared" si="0"/>
        <v>0</v>
      </c>
      <c r="I4" s="5">
        <f t="shared" si="1"/>
        <v>0</v>
      </c>
    </row>
    <row r="5" spans="1:9" ht="102" x14ac:dyDescent="0.25">
      <c r="A5" s="7">
        <v>4</v>
      </c>
      <c r="B5" s="1" t="s">
        <v>37</v>
      </c>
      <c r="C5" s="1" t="s">
        <v>38</v>
      </c>
      <c r="D5" s="5">
        <v>5</v>
      </c>
      <c r="E5" s="1" t="s">
        <v>28</v>
      </c>
      <c r="H5" s="5">
        <f t="shared" si="0"/>
        <v>0</v>
      </c>
      <c r="I5" s="5">
        <f t="shared" si="1"/>
        <v>0</v>
      </c>
    </row>
    <row r="6" spans="1:9" ht="140.25" x14ac:dyDescent="0.25">
      <c r="A6" s="7">
        <v>5</v>
      </c>
      <c r="B6" s="1" t="s">
        <v>39</v>
      </c>
      <c r="C6" s="1" t="s">
        <v>40</v>
      </c>
      <c r="D6" s="5">
        <v>8</v>
      </c>
      <c r="E6" s="1" t="s">
        <v>28</v>
      </c>
      <c r="H6" s="5">
        <f t="shared" si="0"/>
        <v>0</v>
      </c>
      <c r="I6" s="5">
        <f t="shared" si="1"/>
        <v>0</v>
      </c>
    </row>
    <row r="7" spans="1:9" ht="140.25" x14ac:dyDescent="0.25">
      <c r="A7" s="7">
        <v>6</v>
      </c>
      <c r="B7" s="1" t="s">
        <v>41</v>
      </c>
      <c r="C7" s="1" t="s">
        <v>42</v>
      </c>
      <c r="D7" s="5">
        <v>8</v>
      </c>
      <c r="E7" s="1" t="s">
        <v>28</v>
      </c>
      <c r="H7" s="5">
        <f t="shared" si="0"/>
        <v>0</v>
      </c>
      <c r="I7" s="5">
        <f t="shared" si="1"/>
        <v>0</v>
      </c>
    </row>
    <row r="8" spans="1:9" s="8" customFormat="1" x14ac:dyDescent="0.25">
      <c r="A8" s="6"/>
      <c r="B8" s="2"/>
      <c r="C8" s="2" t="s">
        <v>23</v>
      </c>
      <c r="D8" s="4"/>
      <c r="E8" s="2"/>
      <c r="F8" s="4"/>
      <c r="G8" s="4"/>
      <c r="H8" s="4">
        <f>ROUND(SUM(H2:H7),0)</f>
        <v>0</v>
      </c>
      <c r="I8" s="4">
        <f>ROUND(SUM(I2:I7),0)</f>
        <v>0</v>
      </c>
    </row>
  </sheetData>
  <pageMargins left="0.2361111111111111" right="0.2361111111111111" top="0.69444444444444442" bottom="0.69444444444444442" header="0.41666666666666669" footer="0.41666666666666669"/>
  <pageSetup paperSize="9" orientation="portrait" useFirstPageNumber="1" horizontalDpi="1200" verticalDpi="1200" r:id="rId1"/>
  <headerFooter>
    <oddHeader>&amp;L&amp;"Times New Roman,bold"&amp;10 Általános épületgépészeti szigetelés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8"/>
  <sheetViews>
    <sheetView topLeftCell="A11" workbookViewId="0">
      <selection activeCell="I6" sqref="I6"/>
    </sheetView>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14.75" x14ac:dyDescent="0.25">
      <c r="A2" s="7">
        <v>1</v>
      </c>
      <c r="B2" s="1" t="s">
        <v>44</v>
      </c>
      <c r="C2" s="1" t="s">
        <v>45</v>
      </c>
      <c r="D2" s="5">
        <v>26</v>
      </c>
      <c r="E2" s="1" t="s">
        <v>28</v>
      </c>
      <c r="H2" s="5">
        <f t="shared" ref="H2:H17" si="0">ROUND(D2*F2, 0)</f>
        <v>0</v>
      </c>
      <c r="I2" s="5">
        <f t="shared" ref="I2:I17" si="1">ROUND(D2*G2, 0)</f>
        <v>0</v>
      </c>
    </row>
    <row r="3" spans="1:9" ht="76.5" x14ac:dyDescent="0.25">
      <c r="A3" s="7">
        <v>2</v>
      </c>
      <c r="B3" s="1" t="s">
        <v>46</v>
      </c>
      <c r="C3" s="1" t="s">
        <v>47</v>
      </c>
      <c r="D3" s="5">
        <v>30</v>
      </c>
      <c r="E3" s="1" t="s">
        <v>28</v>
      </c>
      <c r="H3" s="5">
        <f t="shared" si="0"/>
        <v>0</v>
      </c>
      <c r="I3" s="5">
        <f t="shared" si="1"/>
        <v>0</v>
      </c>
    </row>
    <row r="4" spans="1:9" ht="89.25" x14ac:dyDescent="0.25">
      <c r="A4" s="7">
        <v>3</v>
      </c>
      <c r="B4" s="1" t="s">
        <v>48</v>
      </c>
      <c r="C4" s="1" t="s">
        <v>49</v>
      </c>
      <c r="D4" s="5">
        <v>4</v>
      </c>
      <c r="E4" s="1" t="s">
        <v>28</v>
      </c>
      <c r="H4" s="5">
        <f t="shared" si="0"/>
        <v>0</v>
      </c>
      <c r="I4" s="5">
        <f t="shared" si="1"/>
        <v>0</v>
      </c>
    </row>
    <row r="5" spans="1:9" ht="89.25" x14ac:dyDescent="0.25">
      <c r="A5" s="7">
        <v>4</v>
      </c>
      <c r="B5" s="1" t="s">
        <v>50</v>
      </c>
      <c r="C5" s="1" t="s">
        <v>51</v>
      </c>
      <c r="D5" s="5">
        <v>120</v>
      </c>
      <c r="E5" s="1" t="s">
        <v>28</v>
      </c>
      <c r="H5" s="5">
        <f t="shared" si="0"/>
        <v>0</v>
      </c>
      <c r="I5" s="5">
        <f t="shared" si="1"/>
        <v>0</v>
      </c>
    </row>
    <row r="6" spans="1:9" ht="89.25" x14ac:dyDescent="0.25">
      <c r="A6" s="7">
        <v>5</v>
      </c>
      <c r="B6" s="1" t="s">
        <v>52</v>
      </c>
      <c r="C6" s="1" t="s">
        <v>53</v>
      </c>
      <c r="D6" s="5">
        <v>37</v>
      </c>
      <c r="E6" s="1" t="s">
        <v>28</v>
      </c>
      <c r="H6" s="5">
        <f t="shared" si="0"/>
        <v>0</v>
      </c>
      <c r="I6" s="5">
        <f t="shared" si="1"/>
        <v>0</v>
      </c>
    </row>
    <row r="7" spans="1:9" ht="89.25" x14ac:dyDescent="0.25">
      <c r="A7" s="7">
        <v>6</v>
      </c>
      <c r="B7" s="1" t="s">
        <v>54</v>
      </c>
      <c r="C7" s="1" t="s">
        <v>55</v>
      </c>
      <c r="D7" s="5">
        <v>8</v>
      </c>
      <c r="E7" s="1" t="s">
        <v>28</v>
      </c>
      <c r="H7" s="5">
        <f t="shared" si="0"/>
        <v>0</v>
      </c>
      <c r="I7" s="5">
        <f t="shared" si="1"/>
        <v>0</v>
      </c>
    </row>
    <row r="8" spans="1:9" ht="89.25" x14ac:dyDescent="0.25">
      <c r="A8" s="7">
        <v>7</v>
      </c>
      <c r="B8" s="1" t="s">
        <v>56</v>
      </c>
      <c r="C8" s="1" t="s">
        <v>57</v>
      </c>
      <c r="D8" s="5">
        <v>38</v>
      </c>
      <c r="E8" s="1" t="s">
        <v>28</v>
      </c>
      <c r="H8" s="5">
        <f t="shared" si="0"/>
        <v>0</v>
      </c>
      <c r="I8" s="5">
        <f t="shared" si="1"/>
        <v>0</v>
      </c>
    </row>
    <row r="9" spans="1:9" ht="89.25" x14ac:dyDescent="0.25">
      <c r="A9" s="7">
        <v>8</v>
      </c>
      <c r="B9" s="1" t="s">
        <v>58</v>
      </c>
      <c r="C9" s="1" t="s">
        <v>59</v>
      </c>
      <c r="D9" s="5">
        <v>4</v>
      </c>
      <c r="E9" s="1" t="s">
        <v>28</v>
      </c>
      <c r="H9" s="5">
        <f t="shared" si="0"/>
        <v>0</v>
      </c>
      <c r="I9" s="5">
        <f t="shared" si="1"/>
        <v>0</v>
      </c>
    </row>
    <row r="10" spans="1:9" ht="76.5" x14ac:dyDescent="0.25">
      <c r="A10" s="7">
        <v>9</v>
      </c>
      <c r="B10" s="1" t="s">
        <v>60</v>
      </c>
      <c r="C10" s="1" t="s">
        <v>61</v>
      </c>
      <c r="D10" s="5">
        <v>8</v>
      </c>
      <c r="E10" s="1" t="s">
        <v>28</v>
      </c>
      <c r="H10" s="5">
        <f t="shared" si="0"/>
        <v>0</v>
      </c>
      <c r="I10" s="5">
        <f t="shared" si="1"/>
        <v>0</v>
      </c>
    </row>
    <row r="11" spans="1:9" ht="76.5" x14ac:dyDescent="0.25">
      <c r="A11" s="7">
        <v>10</v>
      </c>
      <c r="B11" s="1" t="s">
        <v>62</v>
      </c>
      <c r="C11" s="1" t="s">
        <v>63</v>
      </c>
      <c r="D11" s="5">
        <v>8</v>
      </c>
      <c r="E11" s="1" t="s">
        <v>28</v>
      </c>
      <c r="H11" s="5">
        <f t="shared" si="0"/>
        <v>0</v>
      </c>
      <c r="I11" s="5">
        <f t="shared" si="1"/>
        <v>0</v>
      </c>
    </row>
    <row r="12" spans="1:9" ht="102" x14ac:dyDescent="0.25">
      <c r="A12" s="7">
        <v>11</v>
      </c>
      <c r="B12" s="1" t="s">
        <v>64</v>
      </c>
      <c r="C12" s="1" t="s">
        <v>65</v>
      </c>
      <c r="D12" s="5">
        <v>22</v>
      </c>
      <c r="E12" s="1" t="s">
        <v>28</v>
      </c>
      <c r="H12" s="5">
        <f t="shared" si="0"/>
        <v>0</v>
      </c>
      <c r="I12" s="5">
        <f t="shared" si="1"/>
        <v>0</v>
      </c>
    </row>
    <row r="13" spans="1:9" ht="102" x14ac:dyDescent="0.25">
      <c r="A13" s="7">
        <v>12</v>
      </c>
      <c r="B13" s="1" t="s">
        <v>66</v>
      </c>
      <c r="C13" s="1" t="s">
        <v>67</v>
      </c>
      <c r="D13" s="5">
        <v>6</v>
      </c>
      <c r="E13" s="1" t="s">
        <v>28</v>
      </c>
      <c r="H13" s="5">
        <f t="shared" si="0"/>
        <v>0</v>
      </c>
      <c r="I13" s="5">
        <f t="shared" si="1"/>
        <v>0</v>
      </c>
    </row>
    <row r="14" spans="1:9" ht="102" x14ac:dyDescent="0.25">
      <c r="A14" s="7">
        <v>13</v>
      </c>
      <c r="B14" s="1" t="s">
        <v>68</v>
      </c>
      <c r="C14" s="1" t="s">
        <v>69</v>
      </c>
      <c r="D14" s="5">
        <v>6</v>
      </c>
      <c r="E14" s="1" t="s">
        <v>28</v>
      </c>
      <c r="H14" s="5">
        <f t="shared" si="0"/>
        <v>0</v>
      </c>
      <c r="I14" s="5">
        <f t="shared" si="1"/>
        <v>0</v>
      </c>
    </row>
    <row r="15" spans="1:9" ht="38.25" x14ac:dyDescent="0.25">
      <c r="A15" s="7">
        <v>14</v>
      </c>
      <c r="B15" s="1" t="s">
        <v>70</v>
      </c>
      <c r="C15" s="1" t="s">
        <v>71</v>
      </c>
      <c r="D15" s="5">
        <v>11</v>
      </c>
      <c r="E15" s="1" t="s">
        <v>13</v>
      </c>
      <c r="H15" s="5">
        <f t="shared" si="0"/>
        <v>0</v>
      </c>
      <c r="I15" s="5">
        <f t="shared" si="1"/>
        <v>0</v>
      </c>
    </row>
    <row r="16" spans="1:9" ht="51" x14ac:dyDescent="0.25">
      <c r="A16" s="7">
        <v>15</v>
      </c>
      <c r="B16" s="1" t="s">
        <v>72</v>
      </c>
      <c r="C16" s="1" t="s">
        <v>73</v>
      </c>
      <c r="D16" s="5">
        <v>23</v>
      </c>
      <c r="E16" s="1" t="s">
        <v>13</v>
      </c>
      <c r="H16" s="5">
        <f t="shared" si="0"/>
        <v>0</v>
      </c>
      <c r="I16" s="5">
        <f t="shared" si="1"/>
        <v>0</v>
      </c>
    </row>
    <row r="17" spans="1:9" ht="38.25" x14ac:dyDescent="0.25">
      <c r="A17" s="7">
        <v>16</v>
      </c>
      <c r="B17" s="1" t="s">
        <v>74</v>
      </c>
      <c r="C17" s="1" t="s">
        <v>76</v>
      </c>
      <c r="D17" s="5">
        <v>1</v>
      </c>
      <c r="E17" s="1" t="s">
        <v>75</v>
      </c>
      <c r="H17" s="5">
        <f t="shared" si="0"/>
        <v>0</v>
      </c>
      <c r="I17" s="5">
        <f t="shared" si="1"/>
        <v>0</v>
      </c>
    </row>
    <row r="18" spans="1:9" s="8" customFormat="1" x14ac:dyDescent="0.25">
      <c r="A18" s="6"/>
      <c r="B18" s="2"/>
      <c r="C18" s="2" t="s">
        <v>23</v>
      </c>
      <c r="D18" s="4"/>
      <c r="E18" s="2"/>
      <c r="F18" s="4"/>
      <c r="G18" s="4"/>
      <c r="H18" s="4">
        <f>ROUND(SUM(H2:H17),0)</f>
        <v>0</v>
      </c>
      <c r="I18" s="4">
        <f>ROUND(SUM(I2:I17),0)</f>
        <v>0</v>
      </c>
    </row>
  </sheetData>
  <pageMargins left="0.2361111111111111" right="0.2361111111111111" top="0.69444444444444442" bottom="0.69444444444444442" header="0.41666666666666669" footer="0.41666666666666669"/>
  <pageSetup paperSize="9" orientation="portrait" useFirstPageNumber="1" horizontalDpi="1200" verticalDpi="1200" r:id="rId1"/>
  <headerFooter>
    <oddHeader>&amp;L&amp;"Times New Roman,bold"&amp;10 Épületgépészeti csővezeték szerelése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1"/>
  <sheetViews>
    <sheetView topLeftCell="A26" workbookViewId="0">
      <selection activeCell="H32" sqref="H32"/>
    </sheetView>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02" x14ac:dyDescent="0.25">
      <c r="A2" s="7">
        <v>1</v>
      </c>
      <c r="B2" s="1" t="s">
        <v>78</v>
      </c>
      <c r="C2" s="1" t="s">
        <v>79</v>
      </c>
      <c r="D2" s="5">
        <v>2</v>
      </c>
      <c r="E2" s="1" t="s">
        <v>13</v>
      </c>
      <c r="H2" s="5">
        <f t="shared" ref="H2:H30" si="0">ROUND(D2*F2, 0)</f>
        <v>0</v>
      </c>
      <c r="I2" s="5">
        <f t="shared" ref="I2:I30" si="1">ROUND(D2*G2, 0)</f>
        <v>0</v>
      </c>
    </row>
    <row r="3" spans="1:9" ht="102" x14ac:dyDescent="0.25">
      <c r="A3" s="7">
        <v>2</v>
      </c>
      <c r="B3" s="1" t="s">
        <v>80</v>
      </c>
      <c r="C3" s="1" t="s">
        <v>81</v>
      </c>
      <c r="D3" s="5">
        <v>4</v>
      </c>
      <c r="E3" s="1" t="s">
        <v>13</v>
      </c>
      <c r="H3" s="5">
        <f t="shared" si="0"/>
        <v>0</v>
      </c>
      <c r="I3" s="5">
        <f t="shared" si="1"/>
        <v>0</v>
      </c>
    </row>
    <row r="4" spans="1:9" ht="127.5" x14ac:dyDescent="0.25">
      <c r="A4" s="7">
        <v>3</v>
      </c>
      <c r="B4" s="1" t="s">
        <v>82</v>
      </c>
      <c r="C4" s="1" t="s">
        <v>83</v>
      </c>
      <c r="D4" s="5">
        <v>1</v>
      </c>
      <c r="E4" s="1" t="s">
        <v>13</v>
      </c>
      <c r="H4" s="5">
        <f t="shared" si="0"/>
        <v>0</v>
      </c>
      <c r="I4" s="5">
        <f t="shared" si="1"/>
        <v>0</v>
      </c>
    </row>
    <row r="5" spans="1:9" ht="114.75" x14ac:dyDescent="0.25">
      <c r="A5" s="7">
        <v>4</v>
      </c>
      <c r="B5" s="1" t="s">
        <v>84</v>
      </c>
      <c r="C5" s="1" t="s">
        <v>85</v>
      </c>
      <c r="D5" s="5">
        <v>2</v>
      </c>
      <c r="E5" s="1" t="s">
        <v>13</v>
      </c>
      <c r="H5" s="5">
        <f t="shared" si="0"/>
        <v>0</v>
      </c>
      <c r="I5" s="5">
        <f t="shared" si="1"/>
        <v>0</v>
      </c>
    </row>
    <row r="6" spans="1:9" ht="63.75" x14ac:dyDescent="0.25">
      <c r="A6" s="7">
        <v>5</v>
      </c>
      <c r="B6" s="1" t="s">
        <v>86</v>
      </c>
      <c r="C6" s="1" t="s">
        <v>87</v>
      </c>
      <c r="D6" s="5">
        <v>17</v>
      </c>
      <c r="E6" s="1" t="s">
        <v>13</v>
      </c>
      <c r="H6" s="5">
        <f t="shared" si="0"/>
        <v>0</v>
      </c>
      <c r="I6" s="5">
        <f t="shared" si="1"/>
        <v>0</v>
      </c>
    </row>
    <row r="7" spans="1:9" ht="89.25" x14ac:dyDescent="0.25">
      <c r="A7" s="7">
        <v>6</v>
      </c>
      <c r="B7" s="1" t="s">
        <v>88</v>
      </c>
      <c r="C7" s="1" t="s">
        <v>89</v>
      </c>
      <c r="D7" s="5">
        <v>17</v>
      </c>
      <c r="E7" s="1" t="s">
        <v>13</v>
      </c>
      <c r="H7" s="5">
        <f t="shared" si="0"/>
        <v>0</v>
      </c>
      <c r="I7" s="5">
        <f t="shared" si="1"/>
        <v>0</v>
      </c>
    </row>
    <row r="8" spans="1:9" ht="114.75" x14ac:dyDescent="0.25">
      <c r="A8" s="7">
        <v>7</v>
      </c>
      <c r="B8" s="1" t="s">
        <v>90</v>
      </c>
      <c r="C8" s="1" t="s">
        <v>91</v>
      </c>
      <c r="D8" s="5">
        <v>9</v>
      </c>
      <c r="E8" s="1" t="s">
        <v>13</v>
      </c>
      <c r="H8" s="5">
        <f t="shared" si="0"/>
        <v>0</v>
      </c>
      <c r="I8" s="5">
        <f t="shared" si="1"/>
        <v>0</v>
      </c>
    </row>
    <row r="9" spans="1:9" ht="114.75" x14ac:dyDescent="0.25">
      <c r="A9" s="7">
        <v>8</v>
      </c>
      <c r="B9" s="1" t="s">
        <v>92</v>
      </c>
      <c r="C9" s="1" t="s">
        <v>93</v>
      </c>
      <c r="D9" s="5">
        <v>1</v>
      </c>
      <c r="E9" s="1" t="s">
        <v>13</v>
      </c>
      <c r="H9" s="5">
        <f t="shared" si="0"/>
        <v>0</v>
      </c>
      <c r="I9" s="5">
        <f t="shared" si="1"/>
        <v>0</v>
      </c>
    </row>
    <row r="10" spans="1:9" ht="114.75" x14ac:dyDescent="0.25">
      <c r="A10" s="7">
        <v>9</v>
      </c>
      <c r="B10" s="1" t="s">
        <v>94</v>
      </c>
      <c r="C10" s="1" t="s">
        <v>95</v>
      </c>
      <c r="D10" s="5">
        <v>1</v>
      </c>
      <c r="E10" s="1" t="s">
        <v>13</v>
      </c>
      <c r="H10" s="5">
        <f t="shared" si="0"/>
        <v>0</v>
      </c>
      <c r="I10" s="5">
        <f t="shared" si="1"/>
        <v>0</v>
      </c>
    </row>
    <row r="11" spans="1:9" ht="127.5" x14ac:dyDescent="0.25">
      <c r="A11" s="7">
        <v>10</v>
      </c>
      <c r="B11" s="1" t="s">
        <v>96</v>
      </c>
      <c r="C11" s="1" t="s">
        <v>97</v>
      </c>
      <c r="D11" s="5">
        <v>1</v>
      </c>
      <c r="E11" s="1" t="s">
        <v>13</v>
      </c>
      <c r="H11" s="5">
        <f t="shared" si="0"/>
        <v>0</v>
      </c>
      <c r="I11" s="5">
        <f t="shared" si="1"/>
        <v>0</v>
      </c>
    </row>
    <row r="12" spans="1:9" ht="76.5" x14ac:dyDescent="0.25">
      <c r="A12" s="7">
        <v>11</v>
      </c>
      <c r="B12" s="1" t="s">
        <v>98</v>
      </c>
      <c r="C12" s="1" t="s">
        <v>99</v>
      </c>
      <c r="D12" s="5">
        <v>9</v>
      </c>
      <c r="E12" s="1" t="s">
        <v>13</v>
      </c>
      <c r="H12" s="5">
        <f t="shared" si="0"/>
        <v>0</v>
      </c>
      <c r="I12" s="5">
        <f t="shared" si="1"/>
        <v>0</v>
      </c>
    </row>
    <row r="13" spans="1:9" ht="63.75" x14ac:dyDescent="0.25">
      <c r="A13" s="7">
        <v>12</v>
      </c>
      <c r="B13" s="1" t="s">
        <v>100</v>
      </c>
      <c r="C13" s="1" t="s">
        <v>101</v>
      </c>
      <c r="D13" s="5">
        <v>9</v>
      </c>
      <c r="E13" s="1" t="s">
        <v>13</v>
      </c>
      <c r="H13" s="5">
        <f t="shared" si="0"/>
        <v>0</v>
      </c>
      <c r="I13" s="5">
        <f t="shared" si="1"/>
        <v>0</v>
      </c>
    </row>
    <row r="14" spans="1:9" ht="51" x14ac:dyDescent="0.25">
      <c r="A14" s="7">
        <v>13</v>
      </c>
      <c r="B14" s="1" t="s">
        <v>102</v>
      </c>
      <c r="C14" s="1" t="s">
        <v>103</v>
      </c>
      <c r="D14" s="5">
        <v>1</v>
      </c>
      <c r="E14" s="1" t="s">
        <v>13</v>
      </c>
      <c r="H14" s="5">
        <f t="shared" si="0"/>
        <v>0</v>
      </c>
      <c r="I14" s="5">
        <f t="shared" si="1"/>
        <v>0</v>
      </c>
    </row>
    <row r="15" spans="1:9" ht="153" x14ac:dyDescent="0.25">
      <c r="A15" s="7">
        <v>14</v>
      </c>
      <c r="B15" s="1" t="s">
        <v>104</v>
      </c>
      <c r="C15" s="1" t="s">
        <v>105</v>
      </c>
      <c r="D15" s="5">
        <v>1</v>
      </c>
      <c r="E15" s="1" t="s">
        <v>13</v>
      </c>
      <c r="H15" s="5">
        <f t="shared" si="0"/>
        <v>0</v>
      </c>
      <c r="I15" s="5">
        <f t="shared" si="1"/>
        <v>0</v>
      </c>
    </row>
    <row r="16" spans="1:9" ht="63.75" x14ac:dyDescent="0.25">
      <c r="A16" s="7">
        <v>15</v>
      </c>
      <c r="B16" s="1" t="s">
        <v>106</v>
      </c>
      <c r="C16" s="1" t="s">
        <v>107</v>
      </c>
      <c r="D16" s="5">
        <v>1</v>
      </c>
      <c r="E16" s="1" t="s">
        <v>13</v>
      </c>
      <c r="H16" s="5">
        <f t="shared" si="0"/>
        <v>0</v>
      </c>
      <c r="I16" s="5">
        <f t="shared" si="1"/>
        <v>0</v>
      </c>
    </row>
    <row r="17" spans="1:9" ht="38.25" x14ac:dyDescent="0.25">
      <c r="A17" s="7">
        <v>16</v>
      </c>
      <c r="B17" s="1" t="s">
        <v>108</v>
      </c>
      <c r="C17" s="1" t="s">
        <v>109</v>
      </c>
      <c r="D17" s="5">
        <v>7</v>
      </c>
      <c r="E17" s="1" t="s">
        <v>13</v>
      </c>
      <c r="H17" s="5">
        <f t="shared" si="0"/>
        <v>0</v>
      </c>
      <c r="I17" s="5">
        <f t="shared" si="1"/>
        <v>0</v>
      </c>
    </row>
    <row r="18" spans="1:9" ht="51" x14ac:dyDescent="0.25">
      <c r="A18" s="7">
        <v>17</v>
      </c>
      <c r="B18" s="1" t="s">
        <v>110</v>
      </c>
      <c r="C18" s="1" t="s">
        <v>111</v>
      </c>
      <c r="D18" s="5">
        <v>1</v>
      </c>
      <c r="E18" s="1" t="s">
        <v>13</v>
      </c>
      <c r="H18" s="5">
        <f t="shared" si="0"/>
        <v>0</v>
      </c>
      <c r="I18" s="5">
        <f t="shared" si="1"/>
        <v>0</v>
      </c>
    </row>
    <row r="19" spans="1:9" ht="51" x14ac:dyDescent="0.25">
      <c r="A19" s="7">
        <v>18</v>
      </c>
      <c r="B19" s="1" t="s">
        <v>112</v>
      </c>
      <c r="C19" s="1" t="s">
        <v>113</v>
      </c>
      <c r="D19" s="5">
        <v>9</v>
      </c>
      <c r="E19" s="1" t="s">
        <v>13</v>
      </c>
      <c r="H19" s="5">
        <f t="shared" si="0"/>
        <v>0</v>
      </c>
      <c r="I19" s="5">
        <f t="shared" si="1"/>
        <v>0</v>
      </c>
    </row>
    <row r="20" spans="1:9" ht="89.25" x14ac:dyDescent="0.25">
      <c r="A20" s="7">
        <v>19</v>
      </c>
      <c r="B20" s="1" t="s">
        <v>114</v>
      </c>
      <c r="C20" s="1" t="s">
        <v>115</v>
      </c>
      <c r="D20" s="5">
        <v>1</v>
      </c>
      <c r="E20" s="1" t="s">
        <v>13</v>
      </c>
      <c r="H20" s="5">
        <f t="shared" si="0"/>
        <v>0</v>
      </c>
      <c r="I20" s="5">
        <f t="shared" si="1"/>
        <v>0</v>
      </c>
    </row>
    <row r="21" spans="1:9" ht="89.25" x14ac:dyDescent="0.25">
      <c r="A21" s="7">
        <v>20</v>
      </c>
      <c r="B21" s="1" t="s">
        <v>116</v>
      </c>
      <c r="C21" s="1" t="s">
        <v>117</v>
      </c>
      <c r="D21" s="5">
        <v>3</v>
      </c>
      <c r="E21" s="1" t="s">
        <v>13</v>
      </c>
      <c r="H21" s="5">
        <f t="shared" si="0"/>
        <v>0</v>
      </c>
      <c r="I21" s="5">
        <f t="shared" si="1"/>
        <v>0</v>
      </c>
    </row>
    <row r="22" spans="1:9" ht="89.25" x14ac:dyDescent="0.25">
      <c r="A22" s="7">
        <v>21</v>
      </c>
      <c r="B22" s="1" t="s">
        <v>118</v>
      </c>
      <c r="C22" s="1" t="s">
        <v>119</v>
      </c>
      <c r="D22" s="5">
        <v>1</v>
      </c>
      <c r="E22" s="1" t="s">
        <v>13</v>
      </c>
      <c r="H22" s="5">
        <f t="shared" si="0"/>
        <v>0</v>
      </c>
      <c r="I22" s="5">
        <f t="shared" si="1"/>
        <v>0</v>
      </c>
    </row>
    <row r="23" spans="1:9" ht="89.25" x14ac:dyDescent="0.25">
      <c r="A23" s="7">
        <v>22</v>
      </c>
      <c r="B23" s="1" t="s">
        <v>120</v>
      </c>
      <c r="C23" s="1" t="s">
        <v>121</v>
      </c>
      <c r="D23" s="5">
        <v>10</v>
      </c>
      <c r="E23" s="1" t="s">
        <v>13</v>
      </c>
      <c r="H23" s="5">
        <f t="shared" si="0"/>
        <v>0</v>
      </c>
      <c r="I23" s="5">
        <f t="shared" si="1"/>
        <v>0</v>
      </c>
    </row>
    <row r="24" spans="1:9" ht="89.25" x14ac:dyDescent="0.25">
      <c r="A24" s="7">
        <v>23</v>
      </c>
      <c r="B24" s="1" t="s">
        <v>122</v>
      </c>
      <c r="C24" s="1" t="s">
        <v>123</v>
      </c>
      <c r="D24" s="5">
        <v>2</v>
      </c>
      <c r="E24" s="1" t="s">
        <v>13</v>
      </c>
      <c r="H24" s="5">
        <f t="shared" si="0"/>
        <v>0</v>
      </c>
      <c r="I24" s="5">
        <f t="shared" si="1"/>
        <v>0</v>
      </c>
    </row>
    <row r="25" spans="1:9" ht="63.75" x14ac:dyDescent="0.25">
      <c r="A25" s="7">
        <v>24</v>
      </c>
      <c r="B25" s="1" t="s">
        <v>124</v>
      </c>
      <c r="C25" s="1" t="s">
        <v>125</v>
      </c>
      <c r="D25" s="5">
        <v>1</v>
      </c>
      <c r="E25" s="1" t="s">
        <v>13</v>
      </c>
      <c r="H25" s="5">
        <f t="shared" si="0"/>
        <v>0</v>
      </c>
      <c r="I25" s="5">
        <f t="shared" si="1"/>
        <v>0</v>
      </c>
    </row>
    <row r="26" spans="1:9" ht="51" x14ac:dyDescent="0.25">
      <c r="A26" s="7">
        <v>25</v>
      </c>
      <c r="B26" s="1" t="s">
        <v>126</v>
      </c>
      <c r="C26" s="1" t="s">
        <v>127</v>
      </c>
      <c r="D26" s="5">
        <v>9</v>
      </c>
      <c r="E26" s="1" t="s">
        <v>13</v>
      </c>
      <c r="H26" s="5">
        <f t="shared" si="0"/>
        <v>0</v>
      </c>
      <c r="I26" s="5">
        <f t="shared" si="1"/>
        <v>0</v>
      </c>
    </row>
    <row r="27" spans="1:9" ht="89.25" x14ac:dyDescent="0.25">
      <c r="A27" s="7">
        <v>26</v>
      </c>
      <c r="B27" s="1" t="s">
        <v>128</v>
      </c>
      <c r="C27" s="1" t="s">
        <v>129</v>
      </c>
      <c r="D27" s="5">
        <v>9</v>
      </c>
      <c r="E27" s="1" t="s">
        <v>13</v>
      </c>
      <c r="H27" s="5">
        <f t="shared" si="0"/>
        <v>0</v>
      </c>
      <c r="I27" s="5">
        <f t="shared" si="1"/>
        <v>0</v>
      </c>
    </row>
    <row r="28" spans="1:9" ht="63.75" x14ac:dyDescent="0.25">
      <c r="A28" s="7">
        <v>27</v>
      </c>
      <c r="B28" s="1" t="s">
        <v>130</v>
      </c>
      <c r="C28" s="1" t="s">
        <v>131</v>
      </c>
      <c r="D28" s="5">
        <v>9</v>
      </c>
      <c r="E28" s="1" t="s">
        <v>13</v>
      </c>
      <c r="H28" s="5">
        <f t="shared" si="0"/>
        <v>0</v>
      </c>
      <c r="I28" s="5">
        <f t="shared" si="1"/>
        <v>0</v>
      </c>
    </row>
    <row r="29" spans="1:9" ht="63.75" x14ac:dyDescent="0.25">
      <c r="A29" s="7">
        <v>28</v>
      </c>
      <c r="B29" s="1" t="s">
        <v>132</v>
      </c>
      <c r="C29" s="1" t="s">
        <v>133</v>
      </c>
      <c r="D29" s="5">
        <v>9</v>
      </c>
      <c r="E29" s="1" t="s">
        <v>13</v>
      </c>
      <c r="H29" s="5">
        <f t="shared" si="0"/>
        <v>0</v>
      </c>
      <c r="I29" s="5">
        <f t="shared" si="1"/>
        <v>0</v>
      </c>
    </row>
    <row r="30" spans="1:9" ht="25.5" x14ac:dyDescent="0.25">
      <c r="A30" s="7">
        <v>29</v>
      </c>
      <c r="B30" s="1" t="s">
        <v>134</v>
      </c>
      <c r="C30" s="1" t="s">
        <v>135</v>
      </c>
      <c r="D30" s="5">
        <v>1</v>
      </c>
      <c r="E30" s="1" t="s">
        <v>13</v>
      </c>
      <c r="H30" s="5">
        <f t="shared" si="0"/>
        <v>0</v>
      </c>
      <c r="I30" s="5">
        <f t="shared" si="1"/>
        <v>0</v>
      </c>
    </row>
    <row r="31" spans="1:9" s="8" customFormat="1" x14ac:dyDescent="0.25">
      <c r="A31" s="6"/>
      <c r="B31" s="2"/>
      <c r="C31" s="2" t="s">
        <v>23</v>
      </c>
      <c r="D31" s="4"/>
      <c r="E31" s="2"/>
      <c r="F31" s="4"/>
      <c r="G31" s="4"/>
      <c r="H31" s="4">
        <f>ROUND(SUM(H2:H30),0)</f>
        <v>0</v>
      </c>
      <c r="I31" s="4">
        <f>ROUND(SUM(I2:I30),0)</f>
        <v>0</v>
      </c>
    </row>
  </sheetData>
  <pageMargins left="0.2361111111111111" right="0.2361111111111111" top="0.69444444444444442" bottom="0.69444444444444442" header="0.41666666666666669" footer="0.41666666666666669"/>
  <pageSetup paperSize="9" orientation="portrait" useFirstPageNumber="1" horizontalDpi="1200" verticalDpi="1200" r:id="rId1"/>
  <headerFooter>
    <oddHeader>&amp;L&amp;"Times New Roman,bold"&amp;10 Épületgépészeti szerelvények és berendezések szerelése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4"/>
  <sheetViews>
    <sheetView workbookViewId="0">
      <selection activeCell="F2" sqref="F2"/>
    </sheetView>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63.75" x14ac:dyDescent="0.25">
      <c r="A2" s="7">
        <v>1</v>
      </c>
      <c r="B2" s="1" t="s">
        <v>137</v>
      </c>
      <c r="C2" s="1" t="s">
        <v>138</v>
      </c>
      <c r="D2" s="5">
        <v>4</v>
      </c>
      <c r="E2" s="1" t="s">
        <v>13</v>
      </c>
      <c r="H2" s="5">
        <f>ROUND(D2*F2, 0)</f>
        <v>0</v>
      </c>
      <c r="I2" s="5">
        <f>ROUND(D2*G2, 0)</f>
        <v>0</v>
      </c>
    </row>
    <row r="3" spans="1:9" ht="63.75" x14ac:dyDescent="0.25">
      <c r="A3" s="7">
        <v>2</v>
      </c>
      <c r="B3" s="1" t="s">
        <v>139</v>
      </c>
      <c r="C3" s="1" t="s">
        <v>140</v>
      </c>
      <c r="D3" s="5">
        <v>4</v>
      </c>
      <c r="E3" s="1" t="s">
        <v>13</v>
      </c>
      <c r="H3" s="5">
        <f>ROUND(D3*F3, 0)</f>
        <v>0</v>
      </c>
      <c r="I3" s="5">
        <f>ROUND(D3*G3, 0)</f>
        <v>0</v>
      </c>
    </row>
    <row r="4" spans="1:9" s="8" customFormat="1" x14ac:dyDescent="0.25">
      <c r="A4" s="6"/>
      <c r="B4" s="2"/>
      <c r="C4" s="2" t="s">
        <v>23</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horizontalDpi="1200" verticalDpi="1200" r:id="rId1"/>
  <headerFooter>
    <oddHeader>&amp;L&amp;"Times New Roman,bold"&amp;10 Szellőztetőberendezések</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
  <sheetViews>
    <sheetView workbookViewId="0">
      <selection activeCell="F2" sqref="F2"/>
    </sheetView>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ht="127.5" x14ac:dyDescent="0.25">
      <c r="A2" s="7">
        <v>1</v>
      </c>
      <c r="B2" s="1" t="s">
        <v>142</v>
      </c>
      <c r="C2" s="1" t="s">
        <v>143</v>
      </c>
      <c r="D2" s="5">
        <v>1</v>
      </c>
      <c r="E2" s="1" t="s">
        <v>13</v>
      </c>
      <c r="H2" s="5">
        <f>ROUND(D2*F2, 0)</f>
        <v>0</v>
      </c>
      <c r="I2" s="5">
        <f>ROUND(D2*G2, 0)</f>
        <v>0</v>
      </c>
    </row>
    <row r="3" spans="1:9" ht="38.25" x14ac:dyDescent="0.25">
      <c r="A3" s="7">
        <v>2</v>
      </c>
      <c r="B3" s="1" t="s">
        <v>144</v>
      </c>
      <c r="C3" s="1" t="s">
        <v>145</v>
      </c>
      <c r="D3" s="5">
        <v>1</v>
      </c>
      <c r="E3" s="1" t="s">
        <v>13</v>
      </c>
      <c r="H3" s="5">
        <f>ROUND(D3*F3, 0)</f>
        <v>0</v>
      </c>
      <c r="I3" s="5">
        <f>ROUND(D3*G3, 0)</f>
        <v>0</v>
      </c>
    </row>
    <row r="4" spans="1:9" s="8" customFormat="1" x14ac:dyDescent="0.25">
      <c r="A4" s="6"/>
      <c r="B4" s="2"/>
      <c r="C4" s="2" t="s">
        <v>23</v>
      </c>
      <c r="D4" s="4"/>
      <c r="E4" s="2"/>
      <c r="F4" s="4"/>
      <c r="G4" s="4"/>
      <c r="H4" s="4">
        <f>ROUND(SUM(H2:H3),0)</f>
        <v>0</v>
      </c>
      <c r="I4" s="4">
        <f>ROUND(SUM(I2:I3),0)</f>
        <v>0</v>
      </c>
    </row>
  </sheetData>
  <pageMargins left="0.2361111111111111" right="0.2361111111111111" top="0.69444444444444442" bottom="0.69444444444444442" header="0.41666666666666669" footer="0.41666666666666669"/>
  <pageSetup paperSize="9" orientation="portrait" useFirstPageNumber="1" horizontalDpi="1200" verticalDpi="1200" r:id="rId1"/>
  <headerFooter>
    <oddHeader>&amp;L&amp;"Times New Roman,bold"&amp;10 Légkondicionáló berendezések</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9</vt:i4>
      </vt:variant>
    </vt:vector>
  </HeadingPairs>
  <TitlesOfParts>
    <vt:vector size="9" baseType="lpstr">
      <vt:lpstr>Záradék</vt:lpstr>
      <vt:lpstr>Összesítő</vt:lpstr>
      <vt:lpstr>Költségtérítések</vt:lpstr>
      <vt:lpstr>Falazás és egyéb kőművesmunka</vt:lpstr>
      <vt:lpstr>Általános épületgépészeti szige</vt:lpstr>
      <vt:lpstr>Épületgépészeti csővezeték szer</vt:lpstr>
      <vt:lpstr>Épületgépészeti szerelvények és</vt:lpstr>
      <vt:lpstr>Szellőztetőberendezések</vt:lpstr>
      <vt:lpstr>Légkondicionáló berendezések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Sanyi-Pc</dc:creator>
  <cp:lastModifiedBy>Felhasználó</cp:lastModifiedBy>
  <dcterms:created xsi:type="dcterms:W3CDTF">2022-07-15T12:45:05Z</dcterms:created>
  <dcterms:modified xsi:type="dcterms:W3CDTF">2025-04-14T04:00:05Z</dcterms:modified>
</cp:coreProperties>
</file>